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chenko_NI\Desktop\РЭК на 2024 (электр.эн.)\АPRIL\"/>
    </mc:Choice>
  </mc:AlternateContent>
  <bookViews>
    <workbookView xWindow="480" yWindow="255" windowWidth="27795" windowHeight="11895"/>
  </bookViews>
  <sheets>
    <sheet name="Лист2" sheetId="2" r:id="rId1"/>
  </sheets>
  <externalReferences>
    <externalReference r:id="rId2"/>
  </externalReferences>
  <definedNames>
    <definedName name="anscount" hidden="1">1</definedName>
    <definedName name="god">[1]Титульный!$M$5</definedName>
    <definedName name="LT_NUMERIC_AREA">'[1]Расчёт расходов'!$G$18:$CF$23,'[1]Расчёт расходов'!$G$27:$CF$61,'[1]Расчёт расходов'!$G$65:$CF$90,'[1]Расчёт расходов'!$G$94:$CF$97,'[1]Расчёт расходов'!$G$101:$CF$101,'[1]Расчёт расходов'!$G$105:$CF$106,'[1]Расчёт расходов'!$G$110:$CF$115,'[1]Расчёт расходов'!$G$119:$CF$120</definedName>
    <definedName name="NVV_BY_LEVELS_SMOOTHING_TOTAL_VALUES">'[1]НВВ по уровням'!$F$25,'[1]НВВ по уровням'!$F$38,'[1]НВВ по уровням'!$F$51,'[1]НВВ по уровням'!$F$64,'[1]НВВ по уровням'!$F$77,'[1]НВВ по уровням'!$F$90,'[1]НВВ по уровням'!$F$103,'[1]НВВ по уровням'!$F$116,'[1]НВВ по уровням'!$F$129,'[1]НВВ по уровням'!$F$142,'[1]НВВ по уровням'!$F$155,'[1]НВВ по уровням'!$F$168,'[1]НВВ по уровням'!$F$181,'[1]НВВ по уровням'!$F$194,'[1]НВВ по уровням'!$F$207,'[1]НВВ по уровням'!$F$220,'[1]НВВ по уровням'!$F$233,'[1]НВВ по уровням'!$F$246,'[1]НВВ по уровням'!$F$259,'[1]НВВ по уровням'!$F$272,'[1]НВВ по уровням'!$F$285,'[1]НВВ по уровням'!$F$298,'[1]НВВ по уровням'!$F$311,'[1]НВВ по уровням'!$F$324,'[1]НВВ по уровням'!$F$337,'[1]НВВ по уровням'!$F$350</definedName>
    <definedName name="NVV_BY_LEVELS_SMOOTHING_YEARS">'[1]НВВ по уровням'!$C$25,'[1]НВВ по уровням'!$C$38,'[1]НВВ по уровням'!$C$51,'[1]НВВ по уровням'!$C$64,'[1]НВВ по уровням'!$C$77,'[1]НВВ по уровням'!$C$90,'[1]НВВ по уровням'!$C$103,'[1]НВВ по уровням'!$C$116,'[1]НВВ по уровням'!$C$129,'[1]НВВ по уровням'!$C$142,'[1]НВВ по уровням'!$C$155,'[1]НВВ по уровням'!$C$168,'[1]НВВ по уровням'!$C$181,'[1]НВВ по уровням'!$C$194,'[1]НВВ по уровням'!$C$207,'[1]НВВ по уровням'!$C$220,'[1]НВВ по уровням'!$C$233,'[1]НВВ по уровням'!$C$246,'[1]НВВ по уровням'!$C$259,'[1]НВВ по уровням'!$C$272,'[1]НВВ по уровням'!$C$285,'[1]НВВ по уровням'!$C$298,'[1]НВВ по уровням'!$C$311,'[1]НВВ по уровням'!$C$324,'[1]НВВ по уровням'!$C$337,'[1]НВВ по уровням'!$C$350</definedName>
    <definedName name="P1_17_NUMERIC_AREA">#REF!</definedName>
    <definedName name="P19_T1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region_name">[1]Титульный!$F$8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_DiapProt">P1_T2_DiapProt,P2_T2_DiapProt</definedName>
    <definedName name="TITLE_CONTACTS_DATA">[1]Титульный!$F$49:$F$50,[1]Титульный!$F$52:$F$53,[1]Титульный!$F$55:$F$56,[1]Титульный!$F$58:$F$61</definedName>
    <definedName name="version">[1]Инструкция!$B$3</definedName>
    <definedName name="_xlnm.Print_Area" localSheetId="0">Лист2!$D$2:$BT$100</definedName>
  </definedNames>
  <calcPr calcId="162913"/>
</workbook>
</file>

<file path=xl/calcChain.xml><?xml version="1.0" encoding="utf-8"?>
<calcChain xmlns="http://schemas.openxmlformats.org/spreadsheetml/2006/main">
  <c r="BK61" i="2" l="1"/>
  <c r="BK21" i="2" l="1"/>
  <c r="BK68" i="2" l="1"/>
  <c r="BK64" i="2"/>
  <c r="BK60" i="2"/>
  <c r="BK63" i="2" l="1"/>
  <c r="BK59" i="2"/>
  <c r="BK96" i="2"/>
  <c r="BK88" i="2"/>
  <c r="BX64" i="2" l="1"/>
  <c r="BW64" i="2"/>
  <c r="BV64" i="2"/>
  <c r="BU64" i="2"/>
  <c r="BT64" i="2"/>
  <c r="BS64" i="2"/>
  <c r="BR64" i="2"/>
  <c r="BQ64" i="2"/>
  <c r="BP64" i="2"/>
  <c r="BX62" i="2"/>
  <c r="BW62" i="2"/>
  <c r="BV62" i="2"/>
  <c r="BU62" i="2"/>
  <c r="BT62" i="2"/>
  <c r="BS62" i="2"/>
  <c r="BR62" i="2"/>
  <c r="BQ62" i="2"/>
  <c r="BP62" i="2"/>
  <c r="BK100" i="2" l="1"/>
  <c r="BK98" i="2"/>
  <c r="BK97" i="2"/>
  <c r="BK95" i="2"/>
  <c r="BK94" i="2"/>
  <c r="BK93" i="2"/>
  <c r="BK89" i="2"/>
  <c r="BK92" i="2"/>
  <c r="BK99" i="2"/>
  <c r="BO13" i="2"/>
  <c r="BN13" i="2"/>
  <c r="BF100" i="2"/>
  <c r="BC100" i="2"/>
  <c r="AZ100" i="2"/>
  <c r="AW100" i="2"/>
  <c r="AT100" i="2"/>
  <c r="AQ100" i="2"/>
  <c r="AQ99" i="2"/>
  <c r="BF98" i="2"/>
  <c r="BC98" i="2"/>
  <c r="AZ98" i="2"/>
  <c r="AW98" i="2"/>
  <c r="AT98" i="2"/>
  <c r="AQ98" i="2"/>
  <c r="BF97" i="2"/>
  <c r="BC97" i="2"/>
  <c r="AZ97" i="2"/>
  <c r="AW97" i="2"/>
  <c r="AT97" i="2"/>
  <c r="AQ97" i="2"/>
  <c r="AQ96" i="2"/>
  <c r="BF95" i="2"/>
  <c r="BC95" i="2"/>
  <c r="AZ95" i="2"/>
  <c r="AW95" i="2"/>
  <c r="AT95" i="2"/>
  <c r="AQ95" i="2"/>
  <c r="AQ94" i="2"/>
  <c r="BF93" i="2"/>
  <c r="BC93" i="2"/>
  <c r="AZ93" i="2"/>
  <c r="AW93" i="2"/>
  <c r="AT93" i="2"/>
  <c r="AQ93" i="2"/>
  <c r="AQ92" i="2"/>
  <c r="BF90" i="2"/>
  <c r="BC90" i="2"/>
  <c r="AZ90" i="2"/>
  <c r="AW90" i="2"/>
  <c r="AT90" i="2"/>
  <c r="AQ90" i="2"/>
  <c r="AQ89" i="2"/>
  <c r="AQ88" i="2"/>
  <c r="BF71" i="2"/>
  <c r="BF99" i="2" s="1"/>
  <c r="BC71" i="2"/>
  <c r="BC99" i="2" s="1"/>
  <c r="AZ71" i="2"/>
  <c r="AZ99" i="2" s="1"/>
  <c r="AW71" i="2"/>
  <c r="AW99" i="2" s="1"/>
  <c r="AT71" i="2"/>
  <c r="AT99" i="2" s="1"/>
  <c r="BF68" i="2"/>
  <c r="BF96" i="2" s="1"/>
  <c r="BC68" i="2"/>
  <c r="BC96" i="2" s="1"/>
  <c r="AZ68" i="2"/>
  <c r="AZ96" i="2" s="1"/>
  <c r="AW68" i="2"/>
  <c r="AW96" i="2" s="1"/>
  <c r="AT68" i="2"/>
  <c r="AT96" i="2" s="1"/>
  <c r="BF66" i="2"/>
  <c r="BF94" i="2" s="1"/>
  <c r="BC66" i="2"/>
  <c r="BC94" i="2" s="1"/>
  <c r="AZ66" i="2"/>
  <c r="AZ94" i="2" s="1"/>
  <c r="AW66" i="2"/>
  <c r="AW94" i="2" s="1"/>
  <c r="AT66" i="2"/>
  <c r="AT94" i="2" s="1"/>
  <c r="BF64" i="2"/>
  <c r="BF92" i="2" s="1"/>
  <c r="BC64" i="2"/>
  <c r="BC92" i="2"/>
  <c r="AZ64" i="2"/>
  <c r="AZ92" i="2" s="1"/>
  <c r="AW64" i="2"/>
  <c r="AW92" i="2" s="1"/>
  <c r="AT64" i="2"/>
  <c r="AT92" i="2" s="1"/>
  <c r="AQ63" i="2"/>
  <c r="AQ91" i="2" s="1"/>
  <c r="BF61" i="2"/>
  <c r="BF89" i="2" s="1"/>
  <c r="BC61" i="2"/>
  <c r="BC89" i="2" s="1"/>
  <c r="AZ61" i="2"/>
  <c r="AZ89" i="2" s="1"/>
  <c r="AW61" i="2"/>
  <c r="AW89" i="2" s="1"/>
  <c r="AT61" i="2"/>
  <c r="AT89" i="2" s="1"/>
  <c r="BF60" i="2"/>
  <c r="BF88" i="2" s="1"/>
  <c r="BC60" i="2"/>
  <c r="BC88" i="2" s="1"/>
  <c r="AZ60" i="2"/>
  <c r="AZ88" i="2" s="1"/>
  <c r="AW60" i="2"/>
  <c r="AW88" i="2" s="1"/>
  <c r="AT60" i="2"/>
  <c r="AT88" i="2" s="1"/>
  <c r="BF49" i="2"/>
  <c r="BF45" i="2" s="1"/>
  <c r="BC49" i="2"/>
  <c r="BC45" i="2" s="1"/>
  <c r="AZ49" i="2"/>
  <c r="AZ45" i="2" s="1"/>
  <c r="AW49" i="2"/>
  <c r="AW45" i="2" s="1"/>
  <c r="AT49" i="2"/>
  <c r="AT45" i="2" s="1"/>
  <c r="AQ49" i="2"/>
  <c r="AQ45" i="2" s="1"/>
  <c r="BK35" i="2"/>
  <c r="BK31" i="2" s="1"/>
  <c r="BF35" i="2"/>
  <c r="BF31" i="2" s="1"/>
  <c r="BC35" i="2"/>
  <c r="BC31" i="2" s="1"/>
  <c r="AZ35" i="2"/>
  <c r="AZ31" i="2" s="1"/>
  <c r="AW35" i="2"/>
  <c r="AW31" i="2" s="1"/>
  <c r="AT35" i="2"/>
  <c r="AT31" i="2" s="1"/>
  <c r="AQ35" i="2"/>
  <c r="AQ31" i="2" s="1"/>
  <c r="BK17" i="2"/>
  <c r="BF21" i="2"/>
  <c r="BF17" i="2" s="1"/>
  <c r="BC21" i="2"/>
  <c r="BC17" i="2" s="1"/>
  <c r="AZ21" i="2"/>
  <c r="AZ17" i="2" s="1"/>
  <c r="AW21" i="2"/>
  <c r="AW17" i="2" s="1"/>
  <c r="AT21" i="2"/>
  <c r="AT17" i="2" s="1"/>
  <c r="AQ21" i="2"/>
  <c r="AQ17" i="2" s="1"/>
  <c r="BC13" i="2"/>
  <c r="AW13" i="2"/>
  <c r="AQ13" i="2"/>
  <c r="AK13" i="2"/>
  <c r="AE13" i="2"/>
  <c r="Y13" i="2"/>
  <c r="S13" i="2"/>
  <c r="M13" i="2"/>
  <c r="G13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BK91" i="2" l="1"/>
  <c r="AQ87" i="2"/>
  <c r="AT63" i="2"/>
  <c r="BC63" i="2"/>
  <c r="BK90" i="2"/>
  <c r="BF63" i="2"/>
  <c r="AZ63" i="2"/>
  <c r="AZ91" i="2" s="1"/>
  <c r="AZ87" i="2" s="1"/>
  <c r="AW63" i="2"/>
  <c r="AQ59" i="2"/>
  <c r="BK87" i="2" l="1"/>
  <c r="AZ59" i="2"/>
  <c r="BF91" i="2"/>
  <c r="BF87" i="2" s="1"/>
  <c r="BF59" i="2"/>
  <c r="AT91" i="2"/>
  <c r="AT87" i="2" s="1"/>
  <c r="AT59" i="2"/>
  <c r="AW59" i="2"/>
  <c r="AW91" i="2"/>
  <c r="AW87" i="2" s="1"/>
  <c r="BC59" i="2"/>
  <c r="BC91" i="2"/>
  <c r="BC87" i="2" s="1"/>
</calcChain>
</file>

<file path=xl/sharedStrings.xml><?xml version="1.0" encoding="utf-8"?>
<sst xmlns="http://schemas.openxmlformats.org/spreadsheetml/2006/main" count="259" uniqueCount="113">
  <si>
    <t>Методы регулирования по периодам</t>
  </si>
  <si>
    <t>Комментарии и примечания (не будут загружены в БД)</t>
  </si>
  <si>
    <t>№ п/п</t>
  </si>
  <si>
    <t>Показатели</t>
  </si>
  <si>
    <t>Единица измерения</t>
  </si>
  <si>
    <t>2015 год план (утверждённый органами регулирования)</t>
  </si>
  <si>
    <t>2015 год факт</t>
  </si>
  <si>
    <t>2016 год план (утверждённый органами регулирования)</t>
  </si>
  <si>
    <t>2016 год факт</t>
  </si>
  <si>
    <t>2017 год план (утверждённый органами регулирования)</t>
  </si>
  <si>
    <t>2017 год факт</t>
  </si>
  <si>
    <t>ПЕРВОНАЧАЛЬНАЯ СТОИМОСТЬ ОСН. ФОНДОВ на начало периода</t>
  </si>
  <si>
    <t>тыс.руб.</t>
  </si>
  <si>
    <t>1.1</t>
  </si>
  <si>
    <t>Здания</t>
  </si>
  <si>
    <t>1.2</t>
  </si>
  <si>
    <t>Сооружения</t>
  </si>
  <si>
    <t>1.3</t>
  </si>
  <si>
    <t>Передаточные устройства</t>
  </si>
  <si>
    <t>1.4</t>
  </si>
  <si>
    <t>Машины и оборудование, в т.ч.:</t>
  </si>
  <si>
    <t>1.4.1</t>
  </si>
  <si>
    <t>силовые машины</t>
  </si>
  <si>
    <t>1.4.2</t>
  </si>
  <si>
    <t>рабочие машины</t>
  </si>
  <si>
    <t>1.4.3</t>
  </si>
  <si>
    <t>приборы и лабораторное оборудование</t>
  </si>
  <si>
    <t>1.4.4</t>
  </si>
  <si>
    <t>вычислительная техника</t>
  </si>
  <si>
    <t>1.4.5</t>
  </si>
  <si>
    <t>прочие машины</t>
  </si>
  <si>
    <t>1.5</t>
  </si>
  <si>
    <t>Транспортные средства</t>
  </si>
  <si>
    <t>1.6</t>
  </si>
  <si>
    <t>Инструмент</t>
  </si>
  <si>
    <t>1.7</t>
  </si>
  <si>
    <t>Производственный инвентарь</t>
  </si>
  <si>
    <t>1.8</t>
  </si>
  <si>
    <t>Прочие основные производственные фонды</t>
  </si>
  <si>
    <t>ВВОД ОСНОВНЫХ ПРОИЗВОДСТВЕННЫХ ФОНДОВ</t>
  </si>
  <si>
    <t>2.1</t>
  </si>
  <si>
    <t>2.2</t>
  </si>
  <si>
    <t>2.3</t>
  </si>
  <si>
    <t>2.4</t>
  </si>
  <si>
    <t>2.4.1</t>
  </si>
  <si>
    <t>2.4.2</t>
  </si>
  <si>
    <t>2.4.3</t>
  </si>
  <si>
    <t>2.4.4</t>
  </si>
  <si>
    <t>2.4.5</t>
  </si>
  <si>
    <t>2.5</t>
  </si>
  <si>
    <t>2.6</t>
  </si>
  <si>
    <t>2.7</t>
  </si>
  <si>
    <t>2.8</t>
  </si>
  <si>
    <t>ВЫБЫТИЕ ОСНОВНЫХ ПРОИЗВОДСТВЕННЫХ ФОНДОВ</t>
  </si>
  <si>
    <t>3.1</t>
  </si>
  <si>
    <t>3.2</t>
  </si>
  <si>
    <t>3.3</t>
  </si>
  <si>
    <t>3.4</t>
  </si>
  <si>
    <t>3.4.1</t>
  </si>
  <si>
    <t>3.4.2</t>
  </si>
  <si>
    <t>3.4.3</t>
  </si>
  <si>
    <t>3.4.4</t>
  </si>
  <si>
    <t>3.4.5</t>
  </si>
  <si>
    <t>3.5</t>
  </si>
  <si>
    <t>3.6</t>
  </si>
  <si>
    <t>3.7</t>
  </si>
  <si>
    <t>3.8</t>
  </si>
  <si>
    <t>СРЕДНЕГОДОВАЯ СТОИМОСТЬ ОСНОВНЫХ ПРОИЗВОДСТВЕННЫХ ФОНДОВ</t>
  </si>
  <si>
    <t>4.1</t>
  </si>
  <si>
    <t>4.2</t>
  </si>
  <si>
    <t>4.3</t>
  </si>
  <si>
    <t>4.4</t>
  </si>
  <si>
    <t>4.4.1</t>
  </si>
  <si>
    <t>4.4.2</t>
  </si>
  <si>
    <t>4.4.3</t>
  </si>
  <si>
    <t>4.4.4</t>
  </si>
  <si>
    <t>4.4.5</t>
  </si>
  <si>
    <t>4.5</t>
  </si>
  <si>
    <t>4.6</t>
  </si>
  <si>
    <t>4.7</t>
  </si>
  <si>
    <t>4.8</t>
  </si>
  <si>
    <t>НОРМА АМОРТИЗАЦИОННЫХ ОТЧИСЛЕНИЙ</t>
  </si>
  <si>
    <t>5.1</t>
  </si>
  <si>
    <t>%</t>
  </si>
  <si>
    <t>5.2</t>
  </si>
  <si>
    <t>5.3</t>
  </si>
  <si>
    <t>5.4</t>
  </si>
  <si>
    <t>5.4.1</t>
  </si>
  <si>
    <t>5.4.2</t>
  </si>
  <si>
    <t>5.4.3</t>
  </si>
  <si>
    <t>5.4.4</t>
  </si>
  <si>
    <t>5.4.5</t>
  </si>
  <si>
    <t>5.6</t>
  </si>
  <si>
    <t>5.7</t>
  </si>
  <si>
    <t>5.8</t>
  </si>
  <si>
    <t>5.9</t>
  </si>
  <si>
    <t>СУММА АМОРТИЗАЦИОННЫХ ОТЧИСЛЕНИЙ</t>
  </si>
  <si>
    <t>6.1</t>
  </si>
  <si>
    <t>6.2</t>
  </si>
  <si>
    <t>6.3</t>
  </si>
  <si>
    <t>6.4</t>
  </si>
  <si>
    <t>6.4.1</t>
  </si>
  <si>
    <t>6.4.2</t>
  </si>
  <si>
    <t>6.4.3</t>
  </si>
  <si>
    <t>6.4.4</t>
  </si>
  <si>
    <t>6.4.5</t>
  </si>
  <si>
    <t>6.5</t>
  </si>
  <si>
    <t>6.6</t>
  </si>
  <si>
    <t>6.7</t>
  </si>
  <si>
    <t>6.8</t>
  </si>
  <si>
    <t xml:space="preserve">Расчёт амортизационных отчислений </t>
  </si>
  <si>
    <t>Приложение 2</t>
  </si>
  <si>
    <t>2022 год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</si>
</sst>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_-* #,##0.00[$€-1]_-;\-* #,##0.00[$€-1]_-;_-* &quot;-&quot;??[$€-1]_-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.##0\.00"/>
    <numFmt numFmtId="171" formatCode="#\.00"/>
    <numFmt numFmtId="172" formatCode="\$#\.00"/>
    <numFmt numFmtId="173" formatCode="#\."/>
    <numFmt numFmtId="174" formatCode="General_)"/>
    <numFmt numFmtId="175" formatCode="_-* #,##0&quot;đ.&quot;_-;\-* #,##0&quot;đ.&quot;_-;_-* &quot;-&quot;&quot;đ.&quot;_-;_-@_-"/>
    <numFmt numFmtId="176" formatCode="_-* #,##0.00&quot;đ.&quot;_-;\-* #,##0.00&quot;đ.&quot;_-;_-* &quot;-&quot;??&quot;đ.&quot;_-;_-@_-"/>
    <numFmt numFmtId="177" formatCode="_-* #,##0_р_._-;\-* #,##0_р_._-;_-* &quot;-&quot;_р_._-;_-@_-"/>
    <numFmt numFmtId="178" formatCode="_-* #,##0.00_р_._-;\-* #,##0.00_р_._-;_-* &quot;-&quot;??_р_._-;_-@_-"/>
    <numFmt numFmtId="179" formatCode="&quot;$&quot;#,##0_);[Red]\(&quot;$&quot;#,##0\)"/>
    <numFmt numFmtId="180" formatCode="_-* #,##0.00&quot;р.&quot;_-;\-* #,##0.00&quot;р.&quot;_-;_-* &quot;-&quot;??&quot;р.&quot;_-;_-@_-"/>
    <numFmt numFmtId="181" formatCode="\$#,##0\ ;\(\$#,##0\)"/>
    <numFmt numFmtId="182" formatCode="#,##0.000[$р.-419];\-#,##0.000[$р.-419]"/>
    <numFmt numFmtId="183" formatCode="_-* #,##0.0\ _$_-;\-* #,##0.0\ _$_-;_-* &quot;-&quot;??\ _$_-;_-@_-"/>
    <numFmt numFmtId="184" formatCode="0.0"/>
    <numFmt numFmtId="185" formatCode="#,##0.0_);\(#,##0.0\)"/>
    <numFmt numFmtId="186" formatCode="#,##0_ ;[Red]\-#,##0\ "/>
    <numFmt numFmtId="187" formatCode="#,##0_);[Blue]\(#,##0\)"/>
    <numFmt numFmtId="188" formatCode="#,##0__\ \ \ \ 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#,##0.00&quot;т.р.&quot;;\-#,##0.00&quot;т.р.&quot;"/>
    <numFmt numFmtId="192" formatCode="#,##0.0;[Red]#,##0.0"/>
    <numFmt numFmtId="193" formatCode="_-* #,##0_đ_._-;\-* #,##0_đ_._-;_-* &quot;-&quot;_đ_._-;_-@_-"/>
    <numFmt numFmtId="194" formatCode="_-* #,##0.00_đ_._-;\-* #,##0.00_đ_._-;_-* &quot;-&quot;??_đ_._-;_-@_-"/>
    <numFmt numFmtId="195" formatCode="\(#,##0.0\)"/>
    <numFmt numFmtId="196" formatCode="#,##0\ &quot;?.&quot;;\-#,##0\ &quot;?.&quot;"/>
    <numFmt numFmtId="197" formatCode="#,##0______;;&quot;------------      &quot;"/>
    <numFmt numFmtId="198" formatCode="#,##0.000_ ;\-#,##0.000\ "/>
    <numFmt numFmtId="199" formatCode="#,##0.00_ ;[Red]\-#,##0.00\ "/>
    <numFmt numFmtId="200" formatCode="_(&quot;р.&quot;* #,##0.00_);_(&quot;р.&quot;* \(#,##0.00\);_(&quot;р.&quot;* &quot;-&quot;??_);_(@_)"/>
    <numFmt numFmtId="201" formatCode="#,##0.000"/>
    <numFmt numFmtId="202" formatCode="#,##0.00&quot;р.&quot;;\-#,##0.00&quot;р.&quot;"/>
    <numFmt numFmtId="203" formatCode="0.000"/>
    <numFmt numFmtId="204" formatCode="_-* #,##0\ _р_._-;\-* #,##0\ _р_._-;_-* &quot;-&quot;\ _р_._-;_-@_-"/>
    <numFmt numFmtId="205" formatCode="_-* #,##0.00\ _р_._-;\-* #,##0.00\ _р_._-;_-* &quot;-&quot;??\ _р_._-;_-@_-"/>
    <numFmt numFmtId="206" formatCode="_(* #,##0.00_);_(* \(#,##0.00\);_(* &quot;-&quot;??_);_(@_)"/>
    <numFmt numFmtId="207" formatCode="_-* #,##0\ _$_-;\-* #,##0\ _$_-;_-* &quot;-&quot;\ _$_-;_-@_-"/>
    <numFmt numFmtId="208" formatCode="#,##0.00_ ;\-#,##0.00\ "/>
    <numFmt numFmtId="209" formatCode="#,##0.0"/>
    <numFmt numFmtId="210" formatCode="%#\.00"/>
  </numFmts>
  <fonts count="1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0"/>
      <name val="Tahoma"/>
      <family val="2"/>
      <charset val="204"/>
    </font>
    <font>
      <sz val="10"/>
      <color indexed="10"/>
      <name val="Tahoma"/>
      <family val="2"/>
      <charset val="204"/>
    </font>
    <font>
      <sz val="10"/>
      <name val="Tahoma"/>
      <family val="2"/>
      <charset val="204"/>
    </font>
    <font>
      <sz val="9"/>
      <color indexed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medium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0" tint="-0.34998626667073579"/>
      </bottom>
      <diagonal/>
    </border>
    <border>
      <left/>
      <right/>
      <top style="medium">
        <color indexed="22"/>
      </top>
      <bottom style="medium">
        <color theme="0" tint="-0.34998626667073579"/>
      </bottom>
      <diagonal/>
    </border>
    <border>
      <left/>
      <right/>
      <top style="thin">
        <color indexed="22"/>
      </top>
      <bottom style="medium">
        <color theme="0" tint="-0.34998626667073579"/>
      </bottom>
      <diagonal/>
    </border>
    <border>
      <left/>
      <right/>
      <top style="medium">
        <color indexed="22"/>
      </top>
      <bottom/>
      <diagonal/>
    </border>
  </borders>
  <cellStyleXfs count="1950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6" applyBorder="0">
      <alignment horizontal="center" vertical="center" wrapText="1"/>
    </xf>
    <xf numFmtId="4" fontId="3" fillId="5" borderId="0" applyBorder="0">
      <alignment horizontal="right"/>
    </xf>
    <xf numFmtId="0" fontId="2" fillId="0" borderId="0"/>
    <xf numFmtId="4" fontId="3" fillId="6" borderId="1" applyBorder="0">
      <alignment horizontal="right"/>
    </xf>
    <xf numFmtId="0" fontId="12" fillId="0" borderId="0"/>
    <xf numFmtId="164" fontId="12" fillId="0" borderId="0"/>
    <xf numFmtId="0" fontId="13" fillId="0" borderId="0"/>
    <xf numFmtId="0" fontId="14" fillId="0" borderId="0"/>
    <xf numFmtId="165" fontId="15" fillId="0" borderId="0">
      <alignment vertical="top"/>
    </xf>
    <xf numFmtId="165" fontId="16" fillId="0" borderId="0">
      <alignment vertical="top"/>
    </xf>
    <xf numFmtId="166" fontId="16" fillId="3" borderId="0">
      <alignment vertical="top"/>
    </xf>
    <xf numFmtId="165" fontId="16" fillId="5" borderId="0">
      <alignment vertical="top"/>
    </xf>
    <xf numFmtId="40" fontId="17" fillId="0" borderId="0" applyFont="0" applyFill="0" applyBorder="0" applyAlignment="0" applyProtection="0"/>
    <xf numFmtId="0" fontId="18" fillId="0" borderId="0"/>
    <xf numFmtId="0" fontId="13" fillId="0" borderId="0"/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8" fontId="14" fillId="6" borderId="10">
      <alignment wrapText="1"/>
      <protection locked="0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0" fontId="12" fillId="0" borderId="0"/>
    <xf numFmtId="0" fontId="12" fillId="0" borderId="0"/>
    <xf numFmtId="0" fontId="13" fillId="0" borderId="0"/>
    <xf numFmtId="0" fontId="13" fillId="0" borderId="0"/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" fillId="0" borderId="0"/>
    <xf numFmtId="0" fontId="13" fillId="0" borderId="0"/>
    <xf numFmtId="169" fontId="2" fillId="0" borderId="0" applyFont="0" applyFill="0" applyBorder="0" applyAlignment="0" applyProtection="0"/>
    <xf numFmtId="170" fontId="20" fillId="0" borderId="0">
      <protection locked="0"/>
    </xf>
    <xf numFmtId="171" fontId="20" fillId="0" borderId="0">
      <protection locked="0"/>
    </xf>
    <xf numFmtId="170" fontId="20" fillId="0" borderId="0">
      <protection locked="0"/>
    </xf>
    <xf numFmtId="171" fontId="20" fillId="0" borderId="0">
      <protection locked="0"/>
    </xf>
    <xf numFmtId="172" fontId="20" fillId="0" borderId="0">
      <protection locked="0"/>
    </xf>
    <xf numFmtId="173" fontId="20" fillId="0" borderId="11">
      <protection locked="0"/>
    </xf>
    <xf numFmtId="173" fontId="21" fillId="0" borderId="0">
      <protection locked="0"/>
    </xf>
    <xf numFmtId="173" fontId="21" fillId="0" borderId="0">
      <protection locked="0"/>
    </xf>
    <xf numFmtId="173" fontId="20" fillId="0" borderId="11">
      <protection locked="0"/>
    </xf>
    <xf numFmtId="0" fontId="22" fillId="7" borderId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0"/>
    <xf numFmtId="174" fontId="26" fillId="0" borderId="12">
      <protection locked="0"/>
    </xf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7" fillId="9" borderId="0" applyNumberFormat="0" applyBorder="0" applyAlignment="0" applyProtection="0"/>
    <xf numFmtId="10" fontId="28" fillId="0" borderId="0" applyNumberFormat="0" applyFill="0" applyBorder="0" applyAlignment="0"/>
    <xf numFmtId="0" fontId="29" fillId="0" borderId="0"/>
    <xf numFmtId="0" fontId="30" fillId="26" borderId="13" applyNumberFormat="0" applyAlignment="0" applyProtection="0"/>
    <xf numFmtId="0" fontId="8" fillId="0" borderId="13" applyNumberFormat="0" applyAlignment="0">
      <protection locked="0"/>
    </xf>
    <xf numFmtId="0" fontId="31" fillId="27" borderId="14" applyNumberFormat="0" applyAlignment="0" applyProtection="0"/>
    <xf numFmtId="0" fontId="32" fillId="0" borderId="1">
      <alignment horizontal="left" vertical="center"/>
    </xf>
    <xf numFmtId="177" fontId="14" fillId="0" borderId="0" applyFont="0" applyFill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33" fillId="0" borderId="0" applyFont="0" applyFill="0" applyBorder="0" applyAlignment="0" applyProtection="0"/>
    <xf numFmtId="178" fontId="14" fillId="0" borderId="0" applyFont="0" applyFill="0" applyBorder="0" applyAlignment="0" applyProtection="0"/>
    <xf numFmtId="3" fontId="34" fillId="0" borderId="0" applyFont="0" applyFill="0" applyBorder="0" applyAlignment="0" applyProtection="0"/>
    <xf numFmtId="174" fontId="35" fillId="28" borderId="12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33" fillId="0" borderId="0" applyFont="0" applyFill="0" applyBorder="0" applyAlignment="0" applyProtection="0">
      <alignment horizontal="right"/>
    </xf>
    <xf numFmtId="180" fontId="2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33" fillId="0" borderId="0" applyFill="0" applyBorder="0" applyProtection="0">
      <alignment vertical="center"/>
    </xf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4" fontId="36" fillId="0" borderId="0">
      <alignment vertical="top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3" fillId="0" borderId="15" applyNumberFormat="0" applyFont="0" applyFill="0" applyAlignment="0" applyProtection="0"/>
    <xf numFmtId="0" fontId="37" fillId="0" borderId="0" applyNumberFormat="0" applyFill="0" applyBorder="0" applyAlignment="0" applyProtection="0"/>
    <xf numFmtId="167" fontId="38" fillId="0" borderId="0">
      <alignment vertical="top"/>
    </xf>
    <xf numFmtId="167" fontId="38" fillId="0" borderId="0">
      <alignment vertical="top"/>
    </xf>
    <xf numFmtId="38" fontId="38" fillId="0" borderId="0">
      <alignment vertical="top"/>
    </xf>
    <xf numFmtId="164" fontId="36" fillId="0" borderId="0" applyFont="0" applyFill="0" applyBorder="0" applyAlignment="0" applyProtection="0"/>
    <xf numFmtId="37" fontId="14" fillId="0" borderId="0"/>
    <xf numFmtId="0" fontId="39" fillId="0" borderId="0" applyNumberFormat="0" applyFill="0" applyBorder="0" applyAlignment="0" applyProtection="0"/>
    <xf numFmtId="184" fontId="40" fillId="0" borderId="0" applyFill="0" applyBorder="0" applyAlignment="0" applyProtection="0"/>
    <xf numFmtId="184" fontId="15" fillId="0" borderId="0" applyFill="0" applyBorder="0" applyAlignment="0" applyProtection="0"/>
    <xf numFmtId="184" fontId="41" fillId="0" borderId="0" applyFill="0" applyBorder="0" applyAlignment="0" applyProtection="0"/>
    <xf numFmtId="184" fontId="42" fillId="0" borderId="0" applyFill="0" applyBorder="0" applyAlignment="0" applyProtection="0"/>
    <xf numFmtId="184" fontId="43" fillId="0" borderId="0" applyFill="0" applyBorder="0" applyAlignment="0" applyProtection="0"/>
    <xf numFmtId="184" fontId="44" fillId="0" borderId="0" applyFill="0" applyBorder="0" applyAlignment="0" applyProtection="0"/>
    <xf numFmtId="184" fontId="45" fillId="0" borderId="0" applyFill="0" applyBorder="0" applyAlignment="0" applyProtection="0"/>
    <xf numFmtId="2" fontId="34" fillId="0" borderId="0" applyFont="0" applyFill="0" applyBorder="0" applyAlignment="0" applyProtection="0"/>
    <xf numFmtId="0" fontId="46" fillId="0" borderId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Fill="0" applyBorder="0" applyProtection="0">
      <alignment horizontal="left"/>
    </xf>
    <xf numFmtId="0" fontId="49" fillId="10" borderId="0" applyNumberFormat="0" applyBorder="0" applyAlignment="0" applyProtection="0"/>
    <xf numFmtId="165" fontId="50" fillId="5" borderId="1" applyNumberFormat="0" applyFont="0" applyBorder="0" applyAlignment="0" applyProtection="0"/>
    <xf numFmtId="0" fontId="33" fillId="0" borderId="0" applyFont="0" applyFill="0" applyBorder="0" applyAlignment="0" applyProtection="0">
      <alignment horizontal="right"/>
    </xf>
    <xf numFmtId="185" fontId="51" fillId="5" borderId="0" applyNumberFormat="0" applyFont="0" applyAlignment="0"/>
    <xf numFmtId="0" fontId="52" fillId="0" borderId="0" applyProtection="0">
      <alignment horizontal="right"/>
    </xf>
    <xf numFmtId="0" fontId="8" fillId="26" borderId="13" applyNumberFormat="0" applyAlignment="0"/>
    <xf numFmtId="0" fontId="53" fillId="0" borderId="0">
      <alignment vertical="top"/>
    </xf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2" fontId="57" fillId="29" borderId="0" applyAlignment="0">
      <alignment horizontal="right"/>
      <protection locked="0"/>
    </xf>
    <xf numFmtId="167" fontId="58" fillId="0" borderId="0">
      <alignment vertical="top"/>
    </xf>
    <xf numFmtId="167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74" fontId="60" fillId="0" borderId="0"/>
    <xf numFmtId="0" fontId="14" fillId="0" borderId="0"/>
    <xf numFmtId="0" fontId="61" fillId="0" borderId="0" applyNumberFormat="0" applyFill="0" applyBorder="0" applyAlignment="0" applyProtection="0">
      <alignment vertical="top"/>
      <protection locked="0"/>
    </xf>
    <xf numFmtId="186" fontId="62" fillId="0" borderId="1">
      <alignment horizontal="center" vertical="center" wrapText="1"/>
    </xf>
    <xf numFmtId="0" fontId="63" fillId="13" borderId="13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67" fontId="16" fillId="0" borderId="0">
      <alignment vertical="top"/>
    </xf>
    <xf numFmtId="167" fontId="16" fillId="3" borderId="0">
      <alignment vertical="top"/>
    </xf>
    <xf numFmtId="167" fontId="16" fillId="3" borderId="0">
      <alignment vertical="top"/>
    </xf>
    <xf numFmtId="38" fontId="16" fillId="3" borderId="0">
      <alignment vertical="top"/>
    </xf>
    <xf numFmtId="167" fontId="16" fillId="0" borderId="0">
      <alignment vertical="top"/>
    </xf>
    <xf numFmtId="167" fontId="16" fillId="0" borderId="0">
      <alignment vertical="top"/>
    </xf>
    <xf numFmtId="187" fontId="16" fillId="5" borderId="0">
      <alignment vertical="top"/>
    </xf>
    <xf numFmtId="38" fontId="16" fillId="0" borderId="0">
      <alignment vertical="top"/>
    </xf>
    <xf numFmtId="0" fontId="65" fillId="0" borderId="19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8" fontId="67" fillId="0" borderId="1">
      <alignment horizontal="right"/>
      <protection locked="0"/>
    </xf>
    <xf numFmtId="189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189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33" fillId="0" borderId="0" applyFill="0" applyBorder="0" applyProtection="0">
      <alignment vertical="center"/>
    </xf>
    <xf numFmtId="0" fontId="33" fillId="0" borderId="0" applyFont="0" applyFill="0" applyBorder="0" applyAlignment="0" applyProtection="0">
      <alignment horizontal="right"/>
    </xf>
    <xf numFmtId="3" fontId="2" fillId="0" borderId="20" applyFont="0" applyBorder="0">
      <alignment horizontal="center" vertical="center"/>
    </xf>
    <xf numFmtId="0" fontId="68" fillId="30" borderId="0" applyNumberFormat="0" applyBorder="0" applyAlignment="0" applyProtection="0"/>
    <xf numFmtId="0" fontId="22" fillId="0" borderId="21"/>
    <xf numFmtId="0" fontId="69" fillId="0" borderId="0" applyNumberFormat="0" applyFill="0" applyBorder="0" applyAlignment="0" applyProtection="0"/>
    <xf numFmtId="191" fontId="2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2" fillId="0" borderId="0"/>
    <xf numFmtId="0" fontId="71" fillId="0" borderId="0"/>
    <xf numFmtId="0" fontId="33" fillId="0" borderId="0" applyFill="0" applyBorder="0" applyProtection="0">
      <alignment vertical="center"/>
    </xf>
    <xf numFmtId="0" fontId="72" fillId="0" borderId="0"/>
    <xf numFmtId="0" fontId="14" fillId="0" borderId="0"/>
    <xf numFmtId="0" fontId="12" fillId="0" borderId="0"/>
    <xf numFmtId="0" fontId="23" fillId="31" borderId="22" applyNumberFormat="0" applyFont="0" applyAlignment="0" applyProtection="0"/>
    <xf numFmtId="192" fontId="2" fillId="0" borderId="0" applyFont="0" applyAlignment="0">
      <alignment horizontal="center"/>
    </xf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50" fillId="0" borderId="0"/>
    <xf numFmtId="195" fontId="50" fillId="0" borderId="0" applyFont="0" applyFill="0" applyBorder="0" applyAlignment="0" applyProtection="0"/>
    <xf numFmtId="196" fontId="50" fillId="0" borderId="0" applyFont="0" applyFill="0" applyBorder="0" applyAlignment="0" applyProtection="0"/>
    <xf numFmtId="0" fontId="73" fillId="26" borderId="23" applyNumberFormat="0" applyAlignment="0" applyProtection="0"/>
    <xf numFmtId="1" fontId="74" fillId="0" borderId="0" applyProtection="0">
      <alignment horizontal="right" vertical="center"/>
    </xf>
    <xf numFmtId="49" fontId="75" fillId="0" borderId="24" applyFill="0" applyProtection="0">
      <alignment vertical="center"/>
    </xf>
    <xf numFmtId="9" fontId="14" fillId="0" borderId="0" applyFont="0" applyFill="0" applyBorder="0" applyAlignment="0" applyProtection="0"/>
    <xf numFmtId="0" fontId="33" fillId="0" borderId="0" applyFill="0" applyBorder="0" applyProtection="0">
      <alignment vertical="center"/>
    </xf>
    <xf numFmtId="37" fontId="76" fillId="6" borderId="25"/>
    <xf numFmtId="37" fontId="76" fillId="6" borderId="25"/>
    <xf numFmtId="0" fontId="77" fillId="0" borderId="0" applyNumberFormat="0">
      <alignment horizontal="left"/>
    </xf>
    <xf numFmtId="197" fontId="78" fillId="0" borderId="26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7">
      <alignment vertical="center"/>
    </xf>
    <xf numFmtId="4" fontId="81" fillId="6" borderId="23" applyNumberFormat="0" applyProtection="0">
      <alignment vertical="center"/>
    </xf>
    <xf numFmtId="4" fontId="82" fillId="6" borderId="23" applyNumberFormat="0" applyProtection="0">
      <alignment vertical="center"/>
    </xf>
    <xf numFmtId="4" fontId="81" fillId="6" borderId="23" applyNumberFormat="0" applyProtection="0">
      <alignment horizontal="left" vertical="center" indent="1"/>
    </xf>
    <xf numFmtId="4" fontId="81" fillId="6" borderId="23" applyNumberFormat="0" applyProtection="0">
      <alignment horizontal="left" vertical="center" indent="1"/>
    </xf>
    <xf numFmtId="0" fontId="14" fillId="4" borderId="23" applyNumberFormat="0" applyProtection="0">
      <alignment horizontal="left" vertical="center" indent="1"/>
    </xf>
    <xf numFmtId="4" fontId="81" fillId="32" borderId="23" applyNumberFormat="0" applyProtection="0">
      <alignment horizontal="right" vertical="center"/>
    </xf>
    <xf numFmtId="4" fontId="81" fillId="33" borderId="23" applyNumberFormat="0" applyProtection="0">
      <alignment horizontal="right" vertical="center"/>
    </xf>
    <xf numFmtId="4" fontId="81" fillId="34" borderId="23" applyNumberFormat="0" applyProtection="0">
      <alignment horizontal="right" vertical="center"/>
    </xf>
    <xf numFmtId="4" fontId="81" fillId="35" borderId="23" applyNumberFormat="0" applyProtection="0">
      <alignment horizontal="right" vertical="center"/>
    </xf>
    <xf numFmtId="4" fontId="81" fillId="36" borderId="23" applyNumberFormat="0" applyProtection="0">
      <alignment horizontal="right" vertical="center"/>
    </xf>
    <xf numFmtId="4" fontId="81" fillId="37" borderId="23" applyNumberFormat="0" applyProtection="0">
      <alignment horizontal="right" vertical="center"/>
    </xf>
    <xf numFmtId="4" fontId="81" fillId="38" borderId="23" applyNumberFormat="0" applyProtection="0">
      <alignment horizontal="right" vertical="center"/>
    </xf>
    <xf numFmtId="4" fontId="81" fillId="39" borderId="23" applyNumberFormat="0" applyProtection="0">
      <alignment horizontal="right" vertical="center"/>
    </xf>
    <xf numFmtId="4" fontId="81" fillId="40" borderId="23" applyNumberFormat="0" applyProtection="0">
      <alignment horizontal="right" vertical="center"/>
    </xf>
    <xf numFmtId="4" fontId="83" fillId="41" borderId="23" applyNumberFormat="0" applyProtection="0">
      <alignment horizontal="left" vertical="center" indent="1"/>
    </xf>
    <xf numFmtId="4" fontId="81" fillId="42" borderId="28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14" fillId="4" borderId="23" applyNumberFormat="0" applyProtection="0">
      <alignment horizontal="left" vertical="center" indent="1"/>
    </xf>
    <xf numFmtId="4" fontId="85" fillId="42" borderId="23" applyNumberFormat="0" applyProtection="0">
      <alignment horizontal="left" vertical="center" indent="1"/>
    </xf>
    <xf numFmtId="4" fontId="85" fillId="44" borderId="23" applyNumberFormat="0" applyProtection="0">
      <alignment horizontal="left" vertical="center" indent="1"/>
    </xf>
    <xf numFmtId="0" fontId="14" fillId="44" borderId="23" applyNumberFormat="0" applyProtection="0">
      <alignment horizontal="left" vertical="center" indent="1"/>
    </xf>
    <xf numFmtId="0" fontId="14" fillId="44" borderId="23" applyNumberFormat="0" applyProtection="0">
      <alignment horizontal="left" vertical="center" indent="1"/>
    </xf>
    <xf numFmtId="0" fontId="14" fillId="45" borderId="23" applyNumberFormat="0" applyProtection="0">
      <alignment horizontal="left" vertical="center" indent="1"/>
    </xf>
    <xf numFmtId="0" fontId="14" fillId="45" borderId="23" applyNumberFormat="0" applyProtection="0">
      <alignment horizontal="left" vertical="center" indent="1"/>
    </xf>
    <xf numFmtId="0" fontId="14" fillId="3" borderId="23" applyNumberFormat="0" applyProtection="0">
      <alignment horizontal="left" vertical="center" indent="1"/>
    </xf>
    <xf numFmtId="0" fontId="14" fillId="3" borderId="23" applyNumberFormat="0" applyProtection="0">
      <alignment horizontal="left" vertical="center" indent="1"/>
    </xf>
    <xf numFmtId="0" fontId="14" fillId="4" borderId="23" applyNumberFormat="0" applyProtection="0">
      <alignment horizontal="left" vertical="center" indent="1"/>
    </xf>
    <xf numFmtId="0" fontId="14" fillId="4" borderId="23" applyNumberFormat="0" applyProtection="0">
      <alignment horizontal="left" vertical="center" indent="1"/>
    </xf>
    <xf numFmtId="0" fontId="2" fillId="0" borderId="0"/>
    <xf numFmtId="4" fontId="81" fillId="46" borderId="23" applyNumberFormat="0" applyProtection="0">
      <alignment vertical="center"/>
    </xf>
    <xf numFmtId="4" fontId="82" fillId="46" borderId="23" applyNumberFormat="0" applyProtection="0">
      <alignment vertical="center"/>
    </xf>
    <xf numFmtId="4" fontId="81" fillId="46" borderId="23" applyNumberFormat="0" applyProtection="0">
      <alignment horizontal="left" vertical="center" indent="1"/>
    </xf>
    <xf numFmtId="4" fontId="81" fillId="46" borderId="23" applyNumberFormat="0" applyProtection="0">
      <alignment horizontal="left" vertical="center" indent="1"/>
    </xf>
    <xf numFmtId="4" fontId="81" fillId="42" borderId="23" applyNumberFormat="0" applyProtection="0">
      <alignment horizontal="right" vertical="center"/>
    </xf>
    <xf numFmtId="4" fontId="82" fillId="42" borderId="23" applyNumberFormat="0" applyProtection="0">
      <alignment horizontal="right" vertical="center"/>
    </xf>
    <xf numFmtId="0" fontId="14" fillId="4" borderId="23" applyNumberFormat="0" applyProtection="0">
      <alignment horizontal="left" vertical="center" indent="1"/>
    </xf>
    <xf numFmtId="0" fontId="14" fillId="4" borderId="23" applyNumberFormat="0" applyProtection="0">
      <alignment horizontal="left" vertical="center" indent="1"/>
    </xf>
    <xf numFmtId="0" fontId="86" fillId="0" borderId="0"/>
    <xf numFmtId="4" fontId="87" fillId="42" borderId="23" applyNumberFormat="0" applyProtection="0">
      <alignment horizontal="right" vertical="center"/>
    </xf>
    <xf numFmtId="0" fontId="88" fillId="0" borderId="0">
      <alignment horizontal="left" vertical="center" wrapText="1"/>
    </xf>
    <xf numFmtId="0" fontId="14" fillId="0" borderId="0"/>
    <xf numFmtId="0" fontId="12" fillId="0" borderId="0"/>
    <xf numFmtId="0" fontId="89" fillId="0" borderId="0" applyBorder="0" applyProtection="0">
      <alignment vertical="center"/>
    </xf>
    <xf numFmtId="0" fontId="89" fillId="0" borderId="24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4" applyBorder="0" applyProtection="0">
      <alignment horizontal="centerContinuous" vertical="center"/>
    </xf>
    <xf numFmtId="0" fontId="91" fillId="0" borderId="0"/>
    <xf numFmtId="167" fontId="92" fillId="49" borderId="0">
      <alignment horizontal="right" vertical="top"/>
    </xf>
    <xf numFmtId="167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8" fillId="0" borderId="29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29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49" fontId="99" fillId="45" borderId="30" applyNumberFormat="0">
      <alignment horizontal="center" vertical="center"/>
    </xf>
    <xf numFmtId="0" fontId="100" fillId="0" borderId="31" applyNumberFormat="0" applyFill="0" applyAlignment="0" applyProtection="0"/>
    <xf numFmtId="0" fontId="101" fillId="0" borderId="15" applyFill="0" applyBorder="0" applyProtection="0">
      <alignment vertical="center"/>
    </xf>
    <xf numFmtId="0" fontId="102" fillId="0" borderId="0">
      <alignment horizontal="fill"/>
    </xf>
    <xf numFmtId="0" fontId="50" fillId="0" borderId="0"/>
    <xf numFmtId="0" fontId="103" fillId="0" borderId="0" applyNumberFormat="0" applyFill="0" applyBorder="0" applyAlignment="0" applyProtection="0"/>
    <xf numFmtId="0" fontId="104" fillId="0" borderId="24" applyBorder="0" applyProtection="0">
      <alignment horizontal="right"/>
    </xf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4" fontId="26" fillId="0" borderId="12">
      <protection locked="0"/>
    </xf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0" fontId="63" fillId="13" borderId="13" applyNumberFormat="0" applyAlignment="0" applyProtection="0"/>
    <xf numFmtId="3" fontId="105" fillId="0" borderId="0">
      <alignment horizontal="center" vertical="center" textRotation="90" wrapText="1"/>
    </xf>
    <xf numFmtId="198" fontId="26" fillId="0" borderId="1">
      <alignment vertical="top" wrapText="1"/>
    </xf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73" fillId="26" borderId="2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30" fillId="26" borderId="13" applyNumberFormat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164" fontId="106" fillId="0" borderId="0" applyNumberFormat="0" applyFill="0" applyBorder="0" applyAlignment="0" applyProtection="0">
      <alignment vertical="top"/>
      <protection locked="0"/>
    </xf>
    <xf numFmtId="199" fontId="109" fillId="0" borderId="1">
      <alignment vertical="top" wrapText="1"/>
    </xf>
    <xf numFmtId="4" fontId="110" fillId="0" borderId="1">
      <alignment horizontal="left" vertical="center"/>
    </xf>
    <xf numFmtId="4" fontId="110" fillId="0" borderId="1"/>
    <xf numFmtId="4" fontId="110" fillId="50" borderId="1"/>
    <xf numFmtId="4" fontId="110" fillId="51" borderId="1"/>
    <xf numFmtId="4" fontId="111" fillId="52" borderId="1"/>
    <xf numFmtId="4" fontId="112" fillId="3" borderId="1"/>
    <xf numFmtId="4" fontId="113" fillId="0" borderId="1">
      <alignment horizontal="center" wrapText="1"/>
    </xf>
    <xf numFmtId="199" fontId="110" fillId="0" borderId="1"/>
    <xf numFmtId="199" fontId="109" fillId="0" borderId="1">
      <alignment horizontal="center" vertical="center" wrapText="1"/>
    </xf>
    <xf numFmtId="199" fontId="109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114" fillId="0" borderId="0" applyBorder="0">
      <alignment horizontal="center" vertical="center" wrapText="1"/>
    </xf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74" fontId="35" fillId="28" borderId="12"/>
    <xf numFmtId="49" fontId="117" fillId="0" borderId="0" applyBorder="0">
      <alignment vertical="center"/>
    </xf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0" fontId="100" fillId="0" borderId="31" applyNumberFormat="0" applyFill="0" applyAlignment="0" applyProtection="0"/>
    <xf numFmtId="3" fontId="35" fillId="0" borderId="1" applyBorder="0">
      <alignment vertical="center"/>
    </xf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69" fillId="0" borderId="11" applyNumberFormat="0" applyFill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31" fillId="27" borderId="14" applyNumberFormat="0" applyAlignment="0" applyProtection="0"/>
    <xf numFmtId="0" fontId="2" fillId="0" borderId="0">
      <alignment wrapText="1"/>
    </xf>
    <xf numFmtId="0" fontId="116" fillId="0" borderId="0">
      <alignment horizontal="center" vertical="top" wrapText="1"/>
    </xf>
    <xf numFmtId="0" fontId="118" fillId="0" borderId="0">
      <alignment horizontal="centerContinuous" vertical="center"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0" fontId="69" fillId="5" borderId="0" applyFill="0">
      <alignment wrapText="1"/>
    </xf>
    <xf numFmtId="201" fontId="119" fillId="5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02" fontId="120" fillId="0" borderId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49" fontId="105" fillId="0" borderId="1">
      <alignment horizontal="right" vertical="top" wrapText="1"/>
    </xf>
    <xf numFmtId="184" fontId="121" fillId="0" borderId="0">
      <alignment horizontal="right" vertical="top" wrapText="1"/>
    </xf>
    <xf numFmtId="49" fontId="3" fillId="0" borderId="0" applyBorder="0">
      <alignment vertical="top"/>
    </xf>
    <xf numFmtId="0" fontId="122" fillId="0" borderId="0"/>
    <xf numFmtId="0" fontId="14" fillId="0" borderId="0"/>
    <xf numFmtId="0" fontId="1" fillId="0" borderId="0"/>
    <xf numFmtId="0" fontId="23" fillId="0" borderId="0"/>
    <xf numFmtId="49" fontId="3" fillId="0" borderId="0" applyBorder="0">
      <alignment vertical="top"/>
    </xf>
    <xf numFmtId="0" fontId="23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1" fontId="123" fillId="0" borderId="1">
      <alignment horizontal="left"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9" fontId="124" fillId="0" borderId="1">
      <alignment vertical="top"/>
    </xf>
    <xf numFmtId="184" fontId="125" fillId="6" borderId="25" applyNumberFormat="0" applyBorder="0" applyAlignment="0">
      <alignment vertical="center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2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0" fontId="14" fillId="31" borderId="22" applyNumberFormat="0" applyFont="0" applyAlignment="0" applyProtection="0"/>
    <xf numFmtId="49" fontId="111" fillId="0" borderId="10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3" fontId="126" fillId="0" borderId="1"/>
    <xf numFmtId="0" fontId="2" fillId="0" borderId="1" applyNumberFormat="0" applyFont="0" applyFill="0" applyAlignment="0" applyProtection="0"/>
    <xf numFmtId="3" fontId="127" fillId="53" borderId="10">
      <alignment horizontal="justify" vertical="center"/>
    </xf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12" fillId="0" borderId="0"/>
    <xf numFmtId="167" fontId="15" fillId="0" borderId="0">
      <alignment vertical="top"/>
    </xf>
    <xf numFmtId="167" fontId="15" fillId="0" borderId="0">
      <alignment vertical="top"/>
    </xf>
    <xf numFmtId="38" fontId="15" fillId="0" borderId="0">
      <alignment vertical="top"/>
    </xf>
    <xf numFmtId="49" fontId="128" fillId="54" borderId="32" applyBorder="0" applyProtection="0">
      <alignment horizontal="left" vertical="center"/>
    </xf>
    <xf numFmtId="49" fontId="121" fillId="0" borderId="0"/>
    <xf numFmtId="49" fontId="129" fillId="0" borderId="0">
      <alignment vertical="top"/>
    </xf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184" fontId="69" fillId="0" borderId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78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178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205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" fontId="3" fillId="5" borderId="0" applyBorder="0">
      <alignment horizontal="right"/>
    </xf>
    <xf numFmtId="4" fontId="3" fillId="5" borderId="0" applyBorder="0">
      <alignment horizontal="right"/>
    </xf>
    <xf numFmtId="4" fontId="3" fillId="5" borderId="0" applyBorder="0">
      <alignment horizontal="right"/>
    </xf>
    <xf numFmtId="4" fontId="3" fillId="55" borderId="33" applyBorder="0">
      <alignment horizontal="right"/>
    </xf>
    <xf numFmtId="4" fontId="3" fillId="5" borderId="1" applyFont="0" applyBorder="0">
      <alignment horizontal="right"/>
    </xf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208" fontId="26" fillId="0" borderId="10">
      <alignment vertical="top" wrapText="1"/>
    </xf>
    <xf numFmtId="209" fontId="2" fillId="0" borderId="1" applyFont="0" applyFill="0" applyBorder="0" applyProtection="0">
      <alignment horizontal="center" vertical="center"/>
    </xf>
    <xf numFmtId="3" fontId="2" fillId="0" borderId="0" applyFont="0" applyBorder="0">
      <alignment horizontal="center"/>
    </xf>
    <xf numFmtId="210" fontId="20" fillId="0" borderId="0">
      <protection locked="0"/>
    </xf>
    <xf numFmtId="49" fontId="109" fillId="0" borderId="1">
      <alignment horizontal="center" vertical="center" wrapText="1"/>
    </xf>
    <xf numFmtId="0" fontId="26" fillId="0" borderId="1" applyBorder="0">
      <alignment horizontal="center" vertical="center" wrapText="1"/>
    </xf>
    <xf numFmtId="49" fontId="109" fillId="0" borderId="1">
      <alignment horizontal="center" vertical="center" wrapText="1"/>
    </xf>
    <xf numFmtId="49" fontId="88" fillId="0" borderId="1" applyNumberFormat="0" applyFill="0" applyAlignment="0" applyProtection="0"/>
    <xf numFmtId="201" fontId="2" fillId="0" borderId="0"/>
    <xf numFmtId="0" fontId="14" fillId="0" borderId="0"/>
  </cellStyleXfs>
  <cellXfs count="74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1" applyNumberFormat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7" xfId="3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4" fontId="3" fillId="6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4" borderId="34" xfId="3" applyNumberFormat="1" applyFont="1" applyFill="1" applyBorder="1" applyAlignment="1" applyProtection="1">
      <alignment vertical="center"/>
    </xf>
    <xf numFmtId="0" fontId="99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4" fontId="3" fillId="6" borderId="9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</xf>
    <xf numFmtId="0" fontId="3" fillId="0" borderId="37" xfId="0" applyFont="1" applyBorder="1" applyAlignment="1" applyProtection="1">
      <alignment vertical="center"/>
    </xf>
    <xf numFmtId="4" fontId="3" fillId="6" borderId="38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/>
    <xf numFmtId="0" fontId="3" fillId="2" borderId="37" xfId="0" applyFont="1" applyFill="1" applyBorder="1" applyAlignment="1" applyProtection="1">
      <alignment vertical="center"/>
    </xf>
    <xf numFmtId="49" fontId="3" fillId="2" borderId="40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Alignment="1" applyProtection="1">
      <alignment vertical="center"/>
    </xf>
    <xf numFmtId="0" fontId="130" fillId="0" borderId="0" xfId="0" applyFont="1" applyAlignment="1">
      <alignment horizontal="left"/>
    </xf>
    <xf numFmtId="0" fontId="131" fillId="0" borderId="0" xfId="0" applyFont="1" applyAlignment="1">
      <alignment horizontal="left"/>
    </xf>
    <xf numFmtId="0" fontId="6" fillId="0" borderId="0" xfId="1" applyFont="1" applyBorder="1" applyAlignment="1" applyProtection="1">
      <alignment horizontal="right" vertical="center" wrapText="1"/>
    </xf>
    <xf numFmtId="0" fontId="8" fillId="0" borderId="0" xfId="1" applyFont="1" applyAlignment="1" applyProtection="1">
      <alignment horizontal="right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</xf>
    <xf numFmtId="0" fontId="3" fillId="0" borderId="40" xfId="0" applyFont="1" applyBorder="1" applyAlignment="1" applyProtection="1">
      <alignment vertical="center"/>
    </xf>
    <xf numFmtId="49" fontId="11" fillId="56" borderId="1" xfId="4" applyNumberFormat="1" applyFont="1" applyFill="1" applyBorder="1" applyAlignment="1" applyProtection="1">
      <alignment horizontal="center" vertical="center" wrapText="1"/>
    </xf>
    <xf numFmtId="0" fontId="3" fillId="56" borderId="1" xfId="3" applyFont="1" applyFill="1" applyBorder="1" applyAlignment="1" applyProtection="1">
      <alignment horizontal="center" vertical="center" wrapText="1"/>
    </xf>
    <xf numFmtId="0" fontId="3" fillId="56" borderId="1" xfId="0" applyFont="1" applyFill="1" applyBorder="1" applyAlignment="1" applyProtection="1">
      <alignment horizontal="center" vertical="center" wrapText="1"/>
    </xf>
    <xf numFmtId="0" fontId="0" fillId="56" borderId="1" xfId="0" applyFont="1" applyFill="1" applyBorder="1"/>
    <xf numFmtId="49" fontId="3" fillId="56" borderId="1" xfId="0" applyNumberFormat="1" applyFont="1" applyFill="1" applyBorder="1" applyAlignment="1" applyProtection="1">
      <alignment horizontal="center" vertical="center"/>
    </xf>
    <xf numFmtId="0" fontId="11" fillId="56" borderId="1" xfId="0" applyFont="1" applyFill="1" applyBorder="1" applyAlignment="1" applyProtection="1">
      <alignment vertical="center" wrapText="1"/>
    </xf>
    <xf numFmtId="0" fontId="3" fillId="56" borderId="1" xfId="0" applyFont="1" applyFill="1" applyBorder="1" applyAlignment="1" applyProtection="1">
      <alignment horizontal="center" vertical="center"/>
    </xf>
    <xf numFmtId="0" fontId="3" fillId="56" borderId="1" xfId="0" applyFont="1" applyFill="1" applyBorder="1" applyAlignment="1" applyProtection="1">
      <alignment vertical="center"/>
    </xf>
    <xf numFmtId="4" fontId="3" fillId="56" borderId="1" xfId="5" applyNumberFormat="1" applyFont="1" applyFill="1" applyBorder="1" applyAlignment="1" applyProtection="1">
      <alignment horizontal="right" vertical="center"/>
    </xf>
    <xf numFmtId="49" fontId="3" fillId="56" borderId="1" xfId="0" applyNumberFormat="1" applyFont="1" applyFill="1" applyBorder="1" applyAlignment="1" applyProtection="1">
      <alignment horizontal="center" vertical="center" wrapText="1"/>
    </xf>
    <xf numFmtId="0" fontId="11" fillId="56" borderId="1" xfId="0" applyFont="1" applyFill="1" applyBorder="1" applyAlignment="1" applyProtection="1">
      <alignment horizontal="left" vertical="center" wrapText="1" indent="1"/>
    </xf>
    <xf numFmtId="4" fontId="3" fillId="56" borderId="1" xfId="7" applyNumberFormat="1" applyFont="1" applyFill="1" applyBorder="1" applyAlignment="1" applyProtection="1">
      <alignment horizontal="right" vertical="center"/>
      <protection locked="0"/>
    </xf>
    <xf numFmtId="0" fontId="11" fillId="56" borderId="1" xfId="0" applyFont="1" applyFill="1" applyBorder="1" applyAlignment="1" applyProtection="1">
      <alignment horizontal="left" vertical="center" wrapText="1" indent="2"/>
    </xf>
    <xf numFmtId="0" fontId="8" fillId="0" borderId="0" xfId="2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0" fillId="0" borderId="3" xfId="0" applyNumberFormat="1" applyFont="1" applyBorder="1"/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righ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left" vertical="center" indent="2"/>
    </xf>
    <xf numFmtId="0" fontId="3" fillId="3" borderId="3" xfId="3" applyFont="1" applyFill="1" applyBorder="1" applyAlignment="1" applyProtection="1">
      <alignment horizontal="left" vertical="center" indent="2"/>
    </xf>
    <xf numFmtId="0" fontId="3" fillId="4" borderId="2" xfId="3" applyNumberFormat="1" applyFont="1" applyFill="1" applyBorder="1" applyAlignment="1" applyProtection="1">
      <alignment horizontal="center" vertical="center"/>
    </xf>
  </cellXfs>
  <cellStyles count="1950">
    <cellStyle name=" 1" xfId="8"/>
    <cellStyle name=" 1 2" xfId="9"/>
    <cellStyle name=" 1_Stage1" xfId="10"/>
    <cellStyle name="_x000a_bidires=100_x000d_" xfId="11"/>
    <cellStyle name="%" xfId="12"/>
    <cellStyle name="%_Inputs" xfId="13"/>
    <cellStyle name="%_Inputs (const)" xfId="14"/>
    <cellStyle name="%_Inputs Co" xfId="15"/>
    <cellStyle name="?…?ж?Ш?и [0.00]" xfId="16"/>
    <cellStyle name="?W??_‘O’с?р??" xfId="17"/>
    <cellStyle name="_CashFlow_2007_проект_02_02_final" xfId="18"/>
    <cellStyle name="_Model_RAB Мой" xfId="19"/>
    <cellStyle name="_Model_RAB Мой 2" xfId="20"/>
    <cellStyle name="_Model_RAB Мой 2_OREP.KU.2011.MONTHLY.02(v0.1)" xfId="21"/>
    <cellStyle name="_Model_RAB Мой 2_OREP.KU.2011.MONTHLY.02(v0.4)" xfId="22"/>
    <cellStyle name="_Model_RAB Мой 2_OREP.KU.2011.MONTHLY.11(v1.4)" xfId="23"/>
    <cellStyle name="_Model_RAB Мой 2_OREP.KU.2011.MONTHLY.11(v1.4)_UPDATE.BALANCE.WARM.2012YEAR.TO.1.1" xfId="24"/>
    <cellStyle name="_Model_RAB Мой 2_OREP.KU.2011.MONTHLY.11(v1.4)_UPDATE.CALC.WARM.2012YEAR.TO.1.1" xfId="25"/>
    <cellStyle name="_Model_RAB Мой 2_UPDATE.BALANCE.WARM.2012YEAR.TO.1.1" xfId="26"/>
    <cellStyle name="_Model_RAB Мой 2_UPDATE.CALC.WARM.2012YEAR.TO.1.1" xfId="27"/>
    <cellStyle name="_Model_RAB Мой 2_UPDATE.MONITORING.OS.EE.2.02.TO.1.3.64" xfId="28"/>
    <cellStyle name="_Model_RAB Мой 2_UPDATE.OREP.KU.2011.MONTHLY.02.TO.1.2" xfId="29"/>
    <cellStyle name="_Model_RAB Мой_46EE.2011(v1.0)" xfId="30"/>
    <cellStyle name="_Model_RAB Мой_46EE.2011(v1.0)_46TE.2011(v1.0)" xfId="31"/>
    <cellStyle name="_Model_RAB Мой_46EE.2011(v1.0)_INDEX.STATION.2012(v1.0)_" xfId="32"/>
    <cellStyle name="_Model_RAB Мой_46EE.2011(v1.0)_INDEX.STATION.2012(v2.0)" xfId="33"/>
    <cellStyle name="_Model_RAB Мой_46TE.2011(v1.0)" xfId="34"/>
    <cellStyle name="_Model_RAB Мой_ARMRAZR" xfId="35"/>
    <cellStyle name="_Model_RAB Мой_BALANCE.WARM.2011YEAR.NEW.UPDATE.SCHEME" xfId="36"/>
    <cellStyle name="_Model_RAB Мой_EE.2REK.P2011.4.78(v0.3)" xfId="37"/>
    <cellStyle name="_Model_RAB Мой_INVEST.EE.PLAN.4.78(v0.1)" xfId="38"/>
    <cellStyle name="_Model_RAB Мой_INVEST.EE.PLAN.4.78(v0.3)" xfId="39"/>
    <cellStyle name="_Model_RAB Мой_INVEST.PLAN.4.78(v0.1)" xfId="40"/>
    <cellStyle name="_Model_RAB Мой_INVEST.WARM.PLAN.4.78(v0.1)" xfId="41"/>
    <cellStyle name="_Model_RAB Мой_INVEST_WARM_PLAN" xfId="42"/>
    <cellStyle name="_Model_RAB Мой_NADB.JNVLS.APTEKA.2011(v1.3.3)" xfId="43"/>
    <cellStyle name="_Model_RAB Мой_NADB.JNVLS.APTEKA.2011(v1.3.3)_46TE.2011(v1.0)" xfId="44"/>
    <cellStyle name="_Model_RAB Мой_NADB.JNVLS.APTEKA.2011(v1.3.3)_INDEX.STATION.2012(v1.0)_" xfId="45"/>
    <cellStyle name="_Model_RAB Мой_NADB.JNVLS.APTEKA.2011(v1.3.3)_INDEX.STATION.2012(v2.0)" xfId="46"/>
    <cellStyle name="_Model_RAB Мой_NADB.JNVLS.APTEKA.2011(v1.3.4)" xfId="47"/>
    <cellStyle name="_Model_RAB Мой_NADB.JNVLS.APTEKA.2011(v1.3.4)_46TE.2011(v1.0)" xfId="48"/>
    <cellStyle name="_Model_RAB Мой_NADB.JNVLS.APTEKA.2011(v1.3.4)_INDEX.STATION.2012(v1.0)_" xfId="49"/>
    <cellStyle name="_Model_RAB Мой_NADB.JNVLS.APTEKA.2011(v1.3.4)_INDEX.STATION.2012(v2.0)" xfId="50"/>
    <cellStyle name="_Model_RAB Мой_PR.PROG.WARM.NOTCOMBI.2012.2.16_v1.4(04.04.11) " xfId="51"/>
    <cellStyle name="_Model_RAB Мой_PREDEL.JKH.UTV.2011(v1.0.1)" xfId="52"/>
    <cellStyle name="_Model_RAB Мой_PREDEL.JKH.UTV.2011(v1.0.1)_46TE.2011(v1.0)" xfId="53"/>
    <cellStyle name="_Model_RAB Мой_PREDEL.JKH.UTV.2011(v1.0.1)_INDEX.STATION.2012(v1.0)_" xfId="54"/>
    <cellStyle name="_Model_RAB Мой_PREDEL.JKH.UTV.2011(v1.0.1)_INDEX.STATION.2012(v2.0)" xfId="55"/>
    <cellStyle name="_Model_RAB Мой_TEHSHEET" xfId="56"/>
    <cellStyle name="_Model_RAB Мой_TEST.TEMPLATE" xfId="57"/>
    <cellStyle name="_Model_RAB Мой_UPDATE.46EE.2011.TO.1.1" xfId="58"/>
    <cellStyle name="_Model_RAB Мой_UPDATE.46TE.2011.TO.1.1" xfId="59"/>
    <cellStyle name="_Model_RAB Мой_UPDATE.46TE.2011.TO.1.2" xfId="60"/>
    <cellStyle name="_Model_RAB Мой_UPDATE.BALANCE.WARM.2011YEAR.TO.1.1" xfId="61"/>
    <cellStyle name="_Model_RAB Мой_UPDATE.BALANCE.WARM.2011YEAR.TO.1.1_46TE.2011(v1.0)" xfId="62"/>
    <cellStyle name="_Model_RAB Мой_UPDATE.BALANCE.WARM.2011YEAR.TO.1.1_INDEX.STATION.2012(v1.0)_" xfId="63"/>
    <cellStyle name="_Model_RAB Мой_UPDATE.BALANCE.WARM.2011YEAR.TO.1.1_INDEX.STATION.2012(v2.0)" xfId="64"/>
    <cellStyle name="_Model_RAB Мой_UPDATE.BALANCE.WARM.2011YEAR.TO.1.1_OREP.KU.2011.MONTHLY.02(v1.1)" xfId="65"/>
    <cellStyle name="_Model_RAB Мой_UPDATE.BALANCE.WARM.2011YEAR.TO.1.2" xfId="66"/>
    <cellStyle name="_Model_RAB Мой_UPDATE.BALANCE.WARM.2011YEAR.TO.1.4.64" xfId="67"/>
    <cellStyle name="_Model_RAB Мой_UPDATE.BALANCE.WARM.2011YEAR.TO.1.5.64" xfId="68"/>
    <cellStyle name="_Model_RAB Мой_UPDATE.MONITORING.OS.EE.2.02.TO.1.3.64" xfId="69"/>
    <cellStyle name="_Model_RAB Мой_Книга2_PR.PROG.WARM.NOTCOMBI.2012.2.16_v1.4(04.04.11) " xfId="70"/>
    <cellStyle name="_Model_RAB_MRSK_svod" xfId="71"/>
    <cellStyle name="_Model_RAB_MRSK_svod 2" xfId="72"/>
    <cellStyle name="_Model_RAB_MRSK_svod 2_OREP.KU.2011.MONTHLY.02(v0.1)" xfId="73"/>
    <cellStyle name="_Model_RAB_MRSK_svod 2_OREP.KU.2011.MONTHLY.02(v0.4)" xfId="74"/>
    <cellStyle name="_Model_RAB_MRSK_svod 2_OREP.KU.2011.MONTHLY.11(v1.4)" xfId="75"/>
    <cellStyle name="_Model_RAB_MRSK_svod 2_OREP.KU.2011.MONTHLY.11(v1.4)_UPDATE.BALANCE.WARM.2012YEAR.TO.1.1" xfId="76"/>
    <cellStyle name="_Model_RAB_MRSK_svod 2_OREP.KU.2011.MONTHLY.11(v1.4)_UPDATE.CALC.WARM.2012YEAR.TO.1.1" xfId="77"/>
    <cellStyle name="_Model_RAB_MRSK_svod 2_UPDATE.BALANCE.WARM.2012YEAR.TO.1.1" xfId="78"/>
    <cellStyle name="_Model_RAB_MRSK_svod 2_UPDATE.CALC.WARM.2012YEAR.TO.1.1" xfId="79"/>
    <cellStyle name="_Model_RAB_MRSK_svod 2_UPDATE.MONITORING.OS.EE.2.02.TO.1.3.64" xfId="80"/>
    <cellStyle name="_Model_RAB_MRSK_svod 2_UPDATE.OREP.KU.2011.MONTHLY.02.TO.1.2" xfId="81"/>
    <cellStyle name="_Model_RAB_MRSK_svod_46EE.2011(v1.0)" xfId="82"/>
    <cellStyle name="_Model_RAB_MRSK_svod_46EE.2011(v1.0)_46TE.2011(v1.0)" xfId="83"/>
    <cellStyle name="_Model_RAB_MRSK_svod_46EE.2011(v1.0)_INDEX.STATION.2012(v1.0)_" xfId="84"/>
    <cellStyle name="_Model_RAB_MRSK_svod_46EE.2011(v1.0)_INDEX.STATION.2012(v2.0)" xfId="85"/>
    <cellStyle name="_Model_RAB_MRSK_svod_46TE.2011(v1.0)" xfId="86"/>
    <cellStyle name="_Model_RAB_MRSK_svod_ARMRAZR" xfId="87"/>
    <cellStyle name="_Model_RAB_MRSK_svod_BALANCE.WARM.2011YEAR.NEW.UPDATE.SCHEME" xfId="88"/>
    <cellStyle name="_Model_RAB_MRSK_svod_EE.2REK.P2011.4.78(v0.3)" xfId="89"/>
    <cellStyle name="_Model_RAB_MRSK_svod_INVEST.EE.PLAN.4.78(v0.1)" xfId="90"/>
    <cellStyle name="_Model_RAB_MRSK_svod_INVEST.EE.PLAN.4.78(v0.3)" xfId="91"/>
    <cellStyle name="_Model_RAB_MRSK_svod_INVEST.PLAN.4.78(v0.1)" xfId="92"/>
    <cellStyle name="_Model_RAB_MRSK_svod_INVEST.WARM.PLAN.4.78(v0.1)" xfId="93"/>
    <cellStyle name="_Model_RAB_MRSK_svod_INVEST_WARM_PLAN" xfId="94"/>
    <cellStyle name="_Model_RAB_MRSK_svod_NADB.JNVLS.APTEKA.2011(v1.3.3)" xfId="95"/>
    <cellStyle name="_Model_RAB_MRSK_svod_NADB.JNVLS.APTEKA.2011(v1.3.3)_46TE.2011(v1.0)" xfId="96"/>
    <cellStyle name="_Model_RAB_MRSK_svod_NADB.JNVLS.APTEKA.2011(v1.3.3)_INDEX.STATION.2012(v1.0)_" xfId="97"/>
    <cellStyle name="_Model_RAB_MRSK_svod_NADB.JNVLS.APTEKA.2011(v1.3.3)_INDEX.STATION.2012(v2.0)" xfId="98"/>
    <cellStyle name="_Model_RAB_MRSK_svod_NADB.JNVLS.APTEKA.2011(v1.3.4)" xfId="99"/>
    <cellStyle name="_Model_RAB_MRSK_svod_NADB.JNVLS.APTEKA.2011(v1.3.4)_46TE.2011(v1.0)" xfId="100"/>
    <cellStyle name="_Model_RAB_MRSK_svod_NADB.JNVLS.APTEKA.2011(v1.3.4)_INDEX.STATION.2012(v1.0)_" xfId="101"/>
    <cellStyle name="_Model_RAB_MRSK_svod_NADB.JNVLS.APTEKA.2011(v1.3.4)_INDEX.STATION.2012(v2.0)" xfId="102"/>
    <cellStyle name="_Model_RAB_MRSK_svod_PR.PROG.WARM.NOTCOMBI.2012.2.16_v1.4(04.04.11) " xfId="103"/>
    <cellStyle name="_Model_RAB_MRSK_svod_PREDEL.JKH.UTV.2011(v1.0.1)" xfId="104"/>
    <cellStyle name="_Model_RAB_MRSK_svod_PREDEL.JKH.UTV.2011(v1.0.1)_46TE.2011(v1.0)" xfId="105"/>
    <cellStyle name="_Model_RAB_MRSK_svod_PREDEL.JKH.UTV.2011(v1.0.1)_INDEX.STATION.2012(v1.0)_" xfId="106"/>
    <cellStyle name="_Model_RAB_MRSK_svod_PREDEL.JKH.UTV.2011(v1.0.1)_INDEX.STATION.2012(v2.0)" xfId="107"/>
    <cellStyle name="_Model_RAB_MRSK_svod_TEHSHEET" xfId="108"/>
    <cellStyle name="_Model_RAB_MRSK_svod_TEST.TEMPLATE" xfId="109"/>
    <cellStyle name="_Model_RAB_MRSK_svod_UPDATE.46EE.2011.TO.1.1" xfId="110"/>
    <cellStyle name="_Model_RAB_MRSK_svod_UPDATE.46TE.2011.TO.1.1" xfId="111"/>
    <cellStyle name="_Model_RAB_MRSK_svod_UPDATE.46TE.2011.TO.1.2" xfId="112"/>
    <cellStyle name="_Model_RAB_MRSK_svod_UPDATE.BALANCE.WARM.2011YEAR.TO.1.1" xfId="113"/>
    <cellStyle name="_Model_RAB_MRSK_svod_UPDATE.BALANCE.WARM.2011YEAR.TO.1.1_46TE.2011(v1.0)" xfId="114"/>
    <cellStyle name="_Model_RAB_MRSK_svod_UPDATE.BALANCE.WARM.2011YEAR.TO.1.1_INDEX.STATION.2012(v1.0)_" xfId="115"/>
    <cellStyle name="_Model_RAB_MRSK_svod_UPDATE.BALANCE.WARM.2011YEAR.TO.1.1_INDEX.STATION.2012(v2.0)" xfId="116"/>
    <cellStyle name="_Model_RAB_MRSK_svod_UPDATE.BALANCE.WARM.2011YEAR.TO.1.1_OREP.KU.2011.MONTHLY.02(v1.1)" xfId="117"/>
    <cellStyle name="_Model_RAB_MRSK_svod_UPDATE.BALANCE.WARM.2011YEAR.TO.1.2" xfId="118"/>
    <cellStyle name="_Model_RAB_MRSK_svod_UPDATE.BALANCE.WARM.2011YEAR.TO.1.4.64" xfId="119"/>
    <cellStyle name="_Model_RAB_MRSK_svod_UPDATE.BALANCE.WARM.2011YEAR.TO.1.5.64" xfId="120"/>
    <cellStyle name="_Model_RAB_MRSK_svod_UPDATE.MONITORING.OS.EE.2.02.TO.1.3.64" xfId="121"/>
    <cellStyle name="_Model_RAB_MRSK_svod_Книга2_PR.PROG.WARM.NOTCOMBI.2012.2.16_v1.4(04.04.11) " xfId="122"/>
    <cellStyle name="_Plug" xfId="123"/>
    <cellStyle name="_Бюджет2006_ПОКАЗАТЕЛИ СВОДНЫЕ" xfId="124"/>
    <cellStyle name="_ВО ОП ТЭС-ОТ- 2007" xfId="125"/>
    <cellStyle name="_ВФ ОАО ТЭС-ОТ- 2009" xfId="126"/>
    <cellStyle name="_выручка по присоединениям2" xfId="127"/>
    <cellStyle name="_Договор аренды ЯЭ с разбивкой" xfId="128"/>
    <cellStyle name="_Защита ФЗП" xfId="129"/>
    <cellStyle name="_Исходные данные для модели" xfId="130"/>
    <cellStyle name="_Консолидация-2008-проект-new" xfId="131"/>
    <cellStyle name="_МОДЕЛЬ_1 (2)" xfId="132"/>
    <cellStyle name="_МОДЕЛЬ_1 (2) 2" xfId="133"/>
    <cellStyle name="_МОДЕЛЬ_1 (2) 2_OREP.KU.2011.MONTHLY.02(v0.1)" xfId="134"/>
    <cellStyle name="_МОДЕЛЬ_1 (2) 2_OREP.KU.2011.MONTHLY.02(v0.4)" xfId="135"/>
    <cellStyle name="_МОДЕЛЬ_1 (2) 2_OREP.KU.2011.MONTHLY.11(v1.4)" xfId="136"/>
    <cellStyle name="_МОДЕЛЬ_1 (2) 2_OREP.KU.2011.MONTHLY.11(v1.4)_UPDATE.BALANCE.WARM.2012YEAR.TO.1.1" xfId="137"/>
    <cellStyle name="_МОДЕЛЬ_1 (2) 2_OREP.KU.2011.MONTHLY.11(v1.4)_UPDATE.CALC.WARM.2012YEAR.TO.1.1" xfId="138"/>
    <cellStyle name="_МОДЕЛЬ_1 (2) 2_UPDATE.BALANCE.WARM.2012YEAR.TO.1.1" xfId="139"/>
    <cellStyle name="_МОДЕЛЬ_1 (2) 2_UPDATE.CALC.WARM.2012YEAR.TO.1.1" xfId="140"/>
    <cellStyle name="_МОДЕЛЬ_1 (2) 2_UPDATE.MONITORING.OS.EE.2.02.TO.1.3.64" xfId="141"/>
    <cellStyle name="_МОДЕЛЬ_1 (2) 2_UPDATE.OREP.KU.2011.MONTHLY.02.TO.1.2" xfId="142"/>
    <cellStyle name="_МОДЕЛЬ_1 (2)_46EE.2011(v1.0)" xfId="143"/>
    <cellStyle name="_МОДЕЛЬ_1 (2)_46EE.2011(v1.0)_46TE.2011(v1.0)" xfId="144"/>
    <cellStyle name="_МОДЕЛЬ_1 (2)_46EE.2011(v1.0)_INDEX.STATION.2012(v1.0)_" xfId="145"/>
    <cellStyle name="_МОДЕЛЬ_1 (2)_46EE.2011(v1.0)_INDEX.STATION.2012(v2.0)" xfId="146"/>
    <cellStyle name="_МОДЕЛЬ_1 (2)_46TE.2011(v1.0)" xfId="147"/>
    <cellStyle name="_МОДЕЛЬ_1 (2)_ARMRAZR" xfId="148"/>
    <cellStyle name="_МОДЕЛЬ_1 (2)_BALANCE.WARM.2011YEAR.NEW.UPDATE.SCHEME" xfId="149"/>
    <cellStyle name="_МОДЕЛЬ_1 (2)_EE.2REK.P2011.4.78(v0.3)" xfId="150"/>
    <cellStyle name="_МОДЕЛЬ_1 (2)_INVEST.EE.PLAN.4.78(v0.1)" xfId="151"/>
    <cellStyle name="_МОДЕЛЬ_1 (2)_INVEST.EE.PLAN.4.78(v0.3)" xfId="152"/>
    <cellStyle name="_МОДЕЛЬ_1 (2)_INVEST.PLAN.4.78(v0.1)" xfId="153"/>
    <cellStyle name="_МОДЕЛЬ_1 (2)_INVEST.WARM.PLAN.4.78(v0.1)" xfId="154"/>
    <cellStyle name="_МОДЕЛЬ_1 (2)_INVEST_WARM_PLAN" xfId="155"/>
    <cellStyle name="_МОДЕЛЬ_1 (2)_NADB.JNVLS.APTEKA.2011(v1.3.3)" xfId="156"/>
    <cellStyle name="_МОДЕЛЬ_1 (2)_NADB.JNVLS.APTEKA.2011(v1.3.3)_46TE.2011(v1.0)" xfId="157"/>
    <cellStyle name="_МОДЕЛЬ_1 (2)_NADB.JNVLS.APTEKA.2011(v1.3.3)_INDEX.STATION.2012(v1.0)_" xfId="158"/>
    <cellStyle name="_МОДЕЛЬ_1 (2)_NADB.JNVLS.APTEKA.2011(v1.3.3)_INDEX.STATION.2012(v2.0)" xfId="159"/>
    <cellStyle name="_МОДЕЛЬ_1 (2)_NADB.JNVLS.APTEKA.2011(v1.3.4)" xfId="160"/>
    <cellStyle name="_МОДЕЛЬ_1 (2)_NADB.JNVLS.APTEKA.2011(v1.3.4)_46TE.2011(v1.0)" xfId="161"/>
    <cellStyle name="_МОДЕЛЬ_1 (2)_NADB.JNVLS.APTEKA.2011(v1.3.4)_INDEX.STATION.2012(v1.0)_" xfId="162"/>
    <cellStyle name="_МОДЕЛЬ_1 (2)_NADB.JNVLS.APTEKA.2011(v1.3.4)_INDEX.STATION.2012(v2.0)" xfId="163"/>
    <cellStyle name="_МОДЕЛЬ_1 (2)_PR.PROG.WARM.NOTCOMBI.2012.2.16_v1.4(04.04.11) " xfId="164"/>
    <cellStyle name="_МОДЕЛЬ_1 (2)_PREDEL.JKH.UTV.2011(v1.0.1)" xfId="165"/>
    <cellStyle name="_МОДЕЛЬ_1 (2)_PREDEL.JKH.UTV.2011(v1.0.1)_46TE.2011(v1.0)" xfId="166"/>
    <cellStyle name="_МОДЕЛЬ_1 (2)_PREDEL.JKH.UTV.2011(v1.0.1)_INDEX.STATION.2012(v1.0)_" xfId="167"/>
    <cellStyle name="_МОДЕЛЬ_1 (2)_PREDEL.JKH.UTV.2011(v1.0.1)_INDEX.STATION.2012(v2.0)" xfId="168"/>
    <cellStyle name="_МОДЕЛЬ_1 (2)_TEHSHEET" xfId="169"/>
    <cellStyle name="_МОДЕЛЬ_1 (2)_TEST.TEMPLATE" xfId="170"/>
    <cellStyle name="_МОДЕЛЬ_1 (2)_UPDATE.46EE.2011.TO.1.1" xfId="171"/>
    <cellStyle name="_МОДЕЛЬ_1 (2)_UPDATE.46TE.2011.TO.1.1" xfId="172"/>
    <cellStyle name="_МОДЕЛЬ_1 (2)_UPDATE.46TE.2011.TO.1.2" xfId="173"/>
    <cellStyle name="_МОДЕЛЬ_1 (2)_UPDATE.BALANCE.WARM.2011YEAR.TO.1.1" xfId="174"/>
    <cellStyle name="_МОДЕЛЬ_1 (2)_UPDATE.BALANCE.WARM.2011YEAR.TO.1.1_46TE.2011(v1.0)" xfId="175"/>
    <cellStyle name="_МОДЕЛЬ_1 (2)_UPDATE.BALANCE.WARM.2011YEAR.TO.1.1_INDEX.STATION.2012(v1.0)_" xfId="176"/>
    <cellStyle name="_МОДЕЛЬ_1 (2)_UPDATE.BALANCE.WARM.2011YEAR.TO.1.1_INDEX.STATION.2012(v2.0)" xfId="177"/>
    <cellStyle name="_МОДЕЛЬ_1 (2)_UPDATE.BALANCE.WARM.2011YEAR.TO.1.1_OREP.KU.2011.MONTHLY.02(v1.1)" xfId="178"/>
    <cellStyle name="_МОДЕЛЬ_1 (2)_UPDATE.BALANCE.WARM.2011YEAR.TO.1.2" xfId="179"/>
    <cellStyle name="_МОДЕЛЬ_1 (2)_UPDATE.BALANCE.WARM.2011YEAR.TO.1.4.64" xfId="180"/>
    <cellStyle name="_МОДЕЛЬ_1 (2)_UPDATE.BALANCE.WARM.2011YEAR.TO.1.5.64" xfId="181"/>
    <cellStyle name="_МОДЕЛЬ_1 (2)_UPDATE.MONITORING.OS.EE.2.02.TO.1.3.64" xfId="182"/>
    <cellStyle name="_МОДЕЛЬ_1 (2)_Книга2_PR.PROG.WARM.NOTCOMBI.2012.2.16_v1.4(04.04.11) " xfId="183"/>
    <cellStyle name="_НВВ 2009 постатейно свод по филиалам_09_02_09" xfId="184"/>
    <cellStyle name="_НВВ 2009 постатейно свод по филиалам_для Валентина" xfId="185"/>
    <cellStyle name="_Омск" xfId="186"/>
    <cellStyle name="_ОТ ИД 2009" xfId="187"/>
    <cellStyle name="_пр 5 тариф RAB" xfId="188"/>
    <cellStyle name="_пр 5 тариф RAB 2" xfId="189"/>
    <cellStyle name="_пр 5 тариф RAB 2_OREP.KU.2011.MONTHLY.02(v0.1)" xfId="190"/>
    <cellStyle name="_пр 5 тариф RAB 2_OREP.KU.2011.MONTHLY.02(v0.4)" xfId="191"/>
    <cellStyle name="_пр 5 тариф RAB 2_OREP.KU.2011.MONTHLY.11(v1.4)" xfId="192"/>
    <cellStyle name="_пр 5 тариф RAB 2_OREP.KU.2011.MONTHLY.11(v1.4)_UPDATE.BALANCE.WARM.2012YEAR.TO.1.1" xfId="193"/>
    <cellStyle name="_пр 5 тариф RAB 2_OREP.KU.2011.MONTHLY.11(v1.4)_UPDATE.CALC.WARM.2012YEAR.TO.1.1" xfId="194"/>
    <cellStyle name="_пр 5 тариф RAB 2_UPDATE.BALANCE.WARM.2012YEAR.TO.1.1" xfId="195"/>
    <cellStyle name="_пр 5 тариф RAB 2_UPDATE.CALC.WARM.2012YEAR.TO.1.1" xfId="196"/>
    <cellStyle name="_пр 5 тариф RAB 2_UPDATE.MONITORING.OS.EE.2.02.TO.1.3.64" xfId="197"/>
    <cellStyle name="_пр 5 тариф RAB 2_UPDATE.OREP.KU.2011.MONTHLY.02.TO.1.2" xfId="198"/>
    <cellStyle name="_пр 5 тариф RAB_46EE.2011(v1.0)" xfId="199"/>
    <cellStyle name="_пр 5 тариф RAB_46EE.2011(v1.0)_46TE.2011(v1.0)" xfId="200"/>
    <cellStyle name="_пр 5 тариф RAB_46EE.2011(v1.0)_INDEX.STATION.2012(v1.0)_" xfId="201"/>
    <cellStyle name="_пр 5 тариф RAB_46EE.2011(v1.0)_INDEX.STATION.2012(v2.0)" xfId="202"/>
    <cellStyle name="_пр 5 тариф RAB_46TE.2011(v1.0)" xfId="203"/>
    <cellStyle name="_пр 5 тариф RAB_ARMRAZR" xfId="204"/>
    <cellStyle name="_пр 5 тариф RAB_BALANCE.WARM.2011YEAR.NEW.UPDATE.SCHEME" xfId="205"/>
    <cellStyle name="_пр 5 тариф RAB_EE.2REK.P2011.4.78(v0.3)" xfId="206"/>
    <cellStyle name="_пр 5 тариф RAB_INVEST.EE.PLAN.4.78(v0.1)" xfId="207"/>
    <cellStyle name="_пр 5 тариф RAB_INVEST.EE.PLAN.4.78(v0.3)" xfId="208"/>
    <cellStyle name="_пр 5 тариф RAB_INVEST.PLAN.4.78(v0.1)" xfId="209"/>
    <cellStyle name="_пр 5 тариф RAB_INVEST.WARM.PLAN.4.78(v0.1)" xfId="210"/>
    <cellStyle name="_пр 5 тариф RAB_INVEST_WARM_PLAN" xfId="211"/>
    <cellStyle name="_пр 5 тариф RAB_NADB.JNVLS.APTEKA.2011(v1.3.3)" xfId="212"/>
    <cellStyle name="_пр 5 тариф RAB_NADB.JNVLS.APTEKA.2011(v1.3.3)_46TE.2011(v1.0)" xfId="213"/>
    <cellStyle name="_пр 5 тариф RAB_NADB.JNVLS.APTEKA.2011(v1.3.3)_INDEX.STATION.2012(v1.0)_" xfId="214"/>
    <cellStyle name="_пр 5 тариф RAB_NADB.JNVLS.APTEKA.2011(v1.3.3)_INDEX.STATION.2012(v2.0)" xfId="215"/>
    <cellStyle name="_пр 5 тариф RAB_NADB.JNVLS.APTEKA.2011(v1.3.4)" xfId="216"/>
    <cellStyle name="_пр 5 тариф RAB_NADB.JNVLS.APTEKA.2011(v1.3.4)_46TE.2011(v1.0)" xfId="217"/>
    <cellStyle name="_пр 5 тариф RAB_NADB.JNVLS.APTEKA.2011(v1.3.4)_INDEX.STATION.2012(v1.0)_" xfId="218"/>
    <cellStyle name="_пр 5 тариф RAB_NADB.JNVLS.APTEKA.2011(v1.3.4)_INDEX.STATION.2012(v2.0)" xfId="219"/>
    <cellStyle name="_пр 5 тариф RAB_PR.PROG.WARM.NOTCOMBI.2012.2.16_v1.4(04.04.11) " xfId="220"/>
    <cellStyle name="_пр 5 тариф RAB_PREDEL.JKH.UTV.2011(v1.0.1)" xfId="221"/>
    <cellStyle name="_пр 5 тариф RAB_PREDEL.JKH.UTV.2011(v1.0.1)_46TE.2011(v1.0)" xfId="222"/>
    <cellStyle name="_пр 5 тариф RAB_PREDEL.JKH.UTV.2011(v1.0.1)_INDEX.STATION.2012(v1.0)_" xfId="223"/>
    <cellStyle name="_пр 5 тариф RAB_PREDEL.JKH.UTV.2011(v1.0.1)_INDEX.STATION.2012(v2.0)" xfId="224"/>
    <cellStyle name="_пр 5 тариф RAB_TEHSHEET" xfId="225"/>
    <cellStyle name="_пр 5 тариф RAB_TEST.TEMPLATE" xfId="226"/>
    <cellStyle name="_пр 5 тариф RAB_UPDATE.46EE.2011.TO.1.1" xfId="227"/>
    <cellStyle name="_пр 5 тариф RAB_UPDATE.46TE.2011.TO.1.1" xfId="228"/>
    <cellStyle name="_пр 5 тариф RAB_UPDATE.46TE.2011.TO.1.2" xfId="229"/>
    <cellStyle name="_пр 5 тариф RAB_UPDATE.BALANCE.WARM.2011YEAR.TO.1.1" xfId="230"/>
    <cellStyle name="_пр 5 тариф RAB_UPDATE.BALANCE.WARM.2011YEAR.TO.1.1_46TE.2011(v1.0)" xfId="231"/>
    <cellStyle name="_пр 5 тариф RAB_UPDATE.BALANCE.WARM.2011YEAR.TO.1.1_INDEX.STATION.2012(v1.0)_" xfId="232"/>
    <cellStyle name="_пр 5 тариф RAB_UPDATE.BALANCE.WARM.2011YEAR.TO.1.1_INDEX.STATION.2012(v2.0)" xfId="233"/>
    <cellStyle name="_пр 5 тариф RAB_UPDATE.BALANCE.WARM.2011YEAR.TO.1.1_OREP.KU.2011.MONTHLY.02(v1.1)" xfId="234"/>
    <cellStyle name="_пр 5 тариф RAB_UPDATE.BALANCE.WARM.2011YEAR.TO.1.2" xfId="235"/>
    <cellStyle name="_пр 5 тариф RAB_UPDATE.BALANCE.WARM.2011YEAR.TO.1.4.64" xfId="236"/>
    <cellStyle name="_пр 5 тариф RAB_UPDATE.BALANCE.WARM.2011YEAR.TO.1.5.64" xfId="237"/>
    <cellStyle name="_пр 5 тариф RAB_UPDATE.MONITORING.OS.EE.2.02.TO.1.3.64" xfId="238"/>
    <cellStyle name="_пр 5 тариф RAB_Книга2_PR.PROG.WARM.NOTCOMBI.2012.2.16_v1.4(04.04.11) " xfId="239"/>
    <cellStyle name="_Предожение _ДБП_2009 г ( согласованные БП)  (2)" xfId="240"/>
    <cellStyle name="_Приложение 2 0806 факт" xfId="241"/>
    <cellStyle name="_Приложение МТС-3-КС" xfId="242"/>
    <cellStyle name="_Приложение-МТС--2-1" xfId="243"/>
    <cellStyle name="_Расчет RAB_22072008" xfId="244"/>
    <cellStyle name="_Расчет RAB_22072008 2" xfId="245"/>
    <cellStyle name="_Расчет RAB_22072008 2_OREP.KU.2011.MONTHLY.02(v0.1)" xfId="246"/>
    <cellStyle name="_Расчет RAB_22072008 2_OREP.KU.2011.MONTHLY.02(v0.4)" xfId="247"/>
    <cellStyle name="_Расчет RAB_22072008 2_OREP.KU.2011.MONTHLY.11(v1.4)" xfId="248"/>
    <cellStyle name="_Расчет RAB_22072008 2_OREP.KU.2011.MONTHLY.11(v1.4)_UPDATE.BALANCE.WARM.2012YEAR.TO.1.1" xfId="249"/>
    <cellStyle name="_Расчет RAB_22072008 2_OREP.KU.2011.MONTHLY.11(v1.4)_UPDATE.CALC.WARM.2012YEAR.TO.1.1" xfId="250"/>
    <cellStyle name="_Расчет RAB_22072008 2_UPDATE.BALANCE.WARM.2012YEAR.TO.1.1" xfId="251"/>
    <cellStyle name="_Расчет RAB_22072008 2_UPDATE.CALC.WARM.2012YEAR.TO.1.1" xfId="252"/>
    <cellStyle name="_Расчет RAB_22072008 2_UPDATE.MONITORING.OS.EE.2.02.TO.1.3.64" xfId="253"/>
    <cellStyle name="_Расчет RAB_22072008 2_UPDATE.OREP.KU.2011.MONTHLY.02.TO.1.2" xfId="254"/>
    <cellStyle name="_Расчет RAB_22072008_46EE.2011(v1.0)" xfId="255"/>
    <cellStyle name="_Расчет RAB_22072008_46EE.2011(v1.0)_46TE.2011(v1.0)" xfId="256"/>
    <cellStyle name="_Расчет RAB_22072008_46EE.2011(v1.0)_INDEX.STATION.2012(v1.0)_" xfId="257"/>
    <cellStyle name="_Расчет RAB_22072008_46EE.2011(v1.0)_INDEX.STATION.2012(v2.0)" xfId="258"/>
    <cellStyle name="_Расчет RAB_22072008_46TE.2011(v1.0)" xfId="259"/>
    <cellStyle name="_Расчет RAB_22072008_ARMRAZR" xfId="260"/>
    <cellStyle name="_Расчет RAB_22072008_BALANCE.WARM.2011YEAR.NEW.UPDATE.SCHEME" xfId="261"/>
    <cellStyle name="_Расчет RAB_22072008_EE.2REK.P2011.4.78(v0.3)" xfId="262"/>
    <cellStyle name="_Расчет RAB_22072008_INVEST.EE.PLAN.4.78(v0.1)" xfId="263"/>
    <cellStyle name="_Расчет RAB_22072008_INVEST.EE.PLAN.4.78(v0.3)" xfId="264"/>
    <cellStyle name="_Расчет RAB_22072008_INVEST.PLAN.4.78(v0.1)" xfId="265"/>
    <cellStyle name="_Расчет RAB_22072008_INVEST.WARM.PLAN.4.78(v0.1)" xfId="266"/>
    <cellStyle name="_Расчет RAB_22072008_INVEST_WARM_PLAN" xfId="267"/>
    <cellStyle name="_Расчет RAB_22072008_NADB.JNVLS.APTEKA.2011(v1.3.3)" xfId="268"/>
    <cellStyle name="_Расчет RAB_22072008_NADB.JNVLS.APTEKA.2011(v1.3.3)_46TE.2011(v1.0)" xfId="269"/>
    <cellStyle name="_Расчет RAB_22072008_NADB.JNVLS.APTEKA.2011(v1.3.3)_INDEX.STATION.2012(v1.0)_" xfId="270"/>
    <cellStyle name="_Расчет RAB_22072008_NADB.JNVLS.APTEKA.2011(v1.3.3)_INDEX.STATION.2012(v2.0)" xfId="271"/>
    <cellStyle name="_Расчет RAB_22072008_NADB.JNVLS.APTEKA.2011(v1.3.4)" xfId="272"/>
    <cellStyle name="_Расчет RAB_22072008_NADB.JNVLS.APTEKA.2011(v1.3.4)_46TE.2011(v1.0)" xfId="273"/>
    <cellStyle name="_Расчет RAB_22072008_NADB.JNVLS.APTEKA.2011(v1.3.4)_INDEX.STATION.2012(v1.0)_" xfId="274"/>
    <cellStyle name="_Расчет RAB_22072008_NADB.JNVLS.APTEKA.2011(v1.3.4)_INDEX.STATION.2012(v2.0)" xfId="275"/>
    <cellStyle name="_Расчет RAB_22072008_PR.PROG.WARM.NOTCOMBI.2012.2.16_v1.4(04.04.11) " xfId="276"/>
    <cellStyle name="_Расчет RAB_22072008_PREDEL.JKH.UTV.2011(v1.0.1)" xfId="277"/>
    <cellStyle name="_Расчет RAB_22072008_PREDEL.JKH.UTV.2011(v1.0.1)_46TE.2011(v1.0)" xfId="278"/>
    <cellStyle name="_Расчет RAB_22072008_PREDEL.JKH.UTV.2011(v1.0.1)_INDEX.STATION.2012(v1.0)_" xfId="279"/>
    <cellStyle name="_Расчет RAB_22072008_PREDEL.JKH.UTV.2011(v1.0.1)_INDEX.STATION.2012(v2.0)" xfId="280"/>
    <cellStyle name="_Расчет RAB_22072008_TEHSHEET" xfId="281"/>
    <cellStyle name="_Расчет RAB_22072008_TEST.TEMPLATE" xfId="282"/>
    <cellStyle name="_Расчет RAB_22072008_UPDATE.46EE.2011.TO.1.1" xfId="283"/>
    <cellStyle name="_Расчет RAB_22072008_UPDATE.46TE.2011.TO.1.1" xfId="284"/>
    <cellStyle name="_Расчет RAB_22072008_UPDATE.46TE.2011.TO.1.2" xfId="285"/>
    <cellStyle name="_Расчет RAB_22072008_UPDATE.BALANCE.WARM.2011YEAR.TO.1.1" xfId="286"/>
    <cellStyle name="_Расчет RAB_22072008_UPDATE.BALANCE.WARM.2011YEAR.TO.1.1_46TE.2011(v1.0)" xfId="287"/>
    <cellStyle name="_Расчет RAB_22072008_UPDATE.BALANCE.WARM.2011YEAR.TO.1.1_INDEX.STATION.2012(v1.0)_" xfId="288"/>
    <cellStyle name="_Расчет RAB_22072008_UPDATE.BALANCE.WARM.2011YEAR.TO.1.1_INDEX.STATION.2012(v2.0)" xfId="289"/>
    <cellStyle name="_Расчет RAB_22072008_UPDATE.BALANCE.WARM.2011YEAR.TO.1.1_OREP.KU.2011.MONTHLY.02(v1.1)" xfId="290"/>
    <cellStyle name="_Расчет RAB_22072008_UPDATE.BALANCE.WARM.2011YEAR.TO.1.2" xfId="291"/>
    <cellStyle name="_Расчет RAB_22072008_UPDATE.BALANCE.WARM.2011YEAR.TO.1.4.64" xfId="292"/>
    <cellStyle name="_Расчет RAB_22072008_UPDATE.BALANCE.WARM.2011YEAR.TO.1.5.64" xfId="293"/>
    <cellStyle name="_Расчет RAB_22072008_UPDATE.MONITORING.OS.EE.2.02.TO.1.3.64" xfId="294"/>
    <cellStyle name="_Расчет RAB_22072008_Книга2_PR.PROG.WARM.NOTCOMBI.2012.2.16_v1.4(04.04.11) " xfId="295"/>
    <cellStyle name="_Расчет RAB_Лен и МОЭСК_с 2010 года_14.04.2009_со сглаж_version 3.0_без ФСК" xfId="296"/>
    <cellStyle name="_Расчет RAB_Лен и МОЭСК_с 2010 года_14.04.2009_со сглаж_version 3.0_без ФСК 2" xfId="297"/>
    <cellStyle name="_Расчет RAB_Лен и МОЭСК_с 2010 года_14.04.2009_со сглаж_version 3.0_без ФСК 2_OREP.KU.2011.MONTHLY.02(v0.1)" xfId="298"/>
    <cellStyle name="_Расчет RAB_Лен и МОЭСК_с 2010 года_14.04.2009_со сглаж_version 3.0_без ФСК 2_OREP.KU.2011.MONTHLY.02(v0.4)" xfId="299"/>
    <cellStyle name="_Расчет RAB_Лен и МОЭСК_с 2010 года_14.04.2009_со сглаж_version 3.0_без ФСК 2_OREP.KU.2011.MONTHLY.11(v1.4)" xfId="300"/>
    <cellStyle name="_Расчет RAB_Лен и МОЭСК_с 2010 года_14.04.2009_со сглаж_version 3.0_без ФСК 2_OREP.KU.2011.MONTHLY.11(v1.4)_UPDATE.BALANCE.WARM.2012YEAR.TO.1.1" xfId="301"/>
    <cellStyle name="_Расчет RAB_Лен и МОЭСК_с 2010 года_14.04.2009_со сглаж_version 3.0_без ФСК 2_OREP.KU.2011.MONTHLY.11(v1.4)_UPDATE.CALC.WARM.2012YEAR.TO.1.1" xfId="302"/>
    <cellStyle name="_Расчет RAB_Лен и МОЭСК_с 2010 года_14.04.2009_со сглаж_version 3.0_без ФСК 2_UPDATE.BALANCE.WARM.2012YEAR.TO.1.1" xfId="303"/>
    <cellStyle name="_Расчет RAB_Лен и МОЭСК_с 2010 года_14.04.2009_со сглаж_version 3.0_без ФСК 2_UPDATE.CALC.WARM.2012YEAR.TO.1.1" xfId="304"/>
    <cellStyle name="_Расчет RAB_Лен и МОЭСК_с 2010 года_14.04.2009_со сглаж_version 3.0_без ФСК 2_UPDATE.MONITORING.OS.EE.2.02.TO.1.3.64" xfId="305"/>
    <cellStyle name="_Расчет RAB_Лен и МОЭСК_с 2010 года_14.04.2009_со сглаж_version 3.0_без ФСК 2_UPDATE.OREP.KU.2011.MONTHLY.02.TO.1.2" xfId="306"/>
    <cellStyle name="_Расчет RAB_Лен и МОЭСК_с 2010 года_14.04.2009_со сглаж_version 3.0_без ФСК_46EE.2011(v1.0)" xfId="307"/>
    <cellStyle name="_Расчет RAB_Лен и МОЭСК_с 2010 года_14.04.2009_со сглаж_version 3.0_без ФСК_46EE.2011(v1.0)_46TE.2011(v1.0)" xfId="308"/>
    <cellStyle name="_Расчет RAB_Лен и МОЭСК_с 2010 года_14.04.2009_со сглаж_version 3.0_без ФСК_46EE.2011(v1.0)_INDEX.STATION.2012(v1.0)_" xfId="309"/>
    <cellStyle name="_Расчет RAB_Лен и МОЭСК_с 2010 года_14.04.2009_со сглаж_version 3.0_без ФСК_46EE.2011(v1.0)_INDEX.STATION.2012(v2.0)" xfId="310"/>
    <cellStyle name="_Расчет RAB_Лен и МОЭСК_с 2010 года_14.04.2009_со сглаж_version 3.0_без ФСК_46TE.2011(v1.0)" xfId="311"/>
    <cellStyle name="_Расчет RAB_Лен и МОЭСК_с 2010 года_14.04.2009_со сглаж_version 3.0_без ФСК_ARMRAZR" xfId="312"/>
    <cellStyle name="_Расчет RAB_Лен и МОЭСК_с 2010 года_14.04.2009_со сглаж_version 3.0_без ФСК_BALANCE.WARM.2011YEAR.NEW.UPDATE.SCHEME" xfId="313"/>
    <cellStyle name="_Расчет RAB_Лен и МОЭСК_с 2010 года_14.04.2009_со сглаж_version 3.0_без ФСК_EE.2REK.P2011.4.78(v0.3)" xfId="314"/>
    <cellStyle name="_Расчет RAB_Лен и МОЭСК_с 2010 года_14.04.2009_со сглаж_version 3.0_без ФСК_INVEST.EE.PLAN.4.78(v0.1)" xfId="315"/>
    <cellStyle name="_Расчет RAB_Лен и МОЭСК_с 2010 года_14.04.2009_со сглаж_version 3.0_без ФСК_INVEST.EE.PLAN.4.78(v0.3)" xfId="316"/>
    <cellStyle name="_Расчет RAB_Лен и МОЭСК_с 2010 года_14.04.2009_со сглаж_version 3.0_без ФСК_INVEST.PLAN.4.78(v0.1)" xfId="317"/>
    <cellStyle name="_Расчет RAB_Лен и МОЭСК_с 2010 года_14.04.2009_со сглаж_version 3.0_без ФСК_INVEST.WARM.PLAN.4.78(v0.1)" xfId="318"/>
    <cellStyle name="_Расчет RAB_Лен и МОЭСК_с 2010 года_14.04.2009_со сглаж_version 3.0_без ФСК_INVEST_WARM_PLAN" xfId="319"/>
    <cellStyle name="_Расчет RAB_Лен и МОЭСК_с 2010 года_14.04.2009_со сглаж_version 3.0_без ФСК_NADB.JNVLS.APTEKA.2011(v1.3.3)" xfId="320"/>
    <cellStyle name="_Расчет RAB_Лен и МОЭСК_с 2010 года_14.04.2009_со сглаж_version 3.0_без ФСК_NADB.JNVLS.APTEKA.2011(v1.3.3)_46TE.2011(v1.0)" xfId="321"/>
    <cellStyle name="_Расчет RAB_Лен и МОЭСК_с 2010 года_14.04.2009_со сглаж_version 3.0_без ФСК_NADB.JNVLS.APTEKA.2011(v1.3.3)_INDEX.STATION.2012(v1.0)_" xfId="322"/>
    <cellStyle name="_Расчет RAB_Лен и МОЭСК_с 2010 года_14.04.2009_со сглаж_version 3.0_без ФСК_NADB.JNVLS.APTEKA.2011(v1.3.3)_INDEX.STATION.2012(v2.0)" xfId="323"/>
    <cellStyle name="_Расчет RAB_Лен и МОЭСК_с 2010 года_14.04.2009_со сглаж_version 3.0_без ФСК_NADB.JNVLS.APTEKA.2011(v1.3.4)" xfId="324"/>
    <cellStyle name="_Расчет RAB_Лен и МОЭСК_с 2010 года_14.04.2009_со сглаж_version 3.0_без ФСК_NADB.JNVLS.APTEKA.2011(v1.3.4)_46TE.2011(v1.0)" xfId="325"/>
    <cellStyle name="_Расчет RAB_Лен и МОЭСК_с 2010 года_14.04.2009_со сглаж_version 3.0_без ФСК_NADB.JNVLS.APTEKA.2011(v1.3.4)_INDEX.STATION.2012(v1.0)_" xfId="326"/>
    <cellStyle name="_Расчет RAB_Лен и МОЭСК_с 2010 года_14.04.2009_со сглаж_version 3.0_без ФСК_NADB.JNVLS.APTEKA.2011(v1.3.4)_INDEX.STATION.2012(v2.0)" xfId="327"/>
    <cellStyle name="_Расчет RAB_Лен и МОЭСК_с 2010 года_14.04.2009_со сглаж_version 3.0_без ФСК_PR.PROG.WARM.NOTCOMBI.2012.2.16_v1.4(04.04.11) " xfId="328"/>
    <cellStyle name="_Расчет RAB_Лен и МОЭСК_с 2010 года_14.04.2009_со сглаж_version 3.0_без ФСК_PREDEL.JKH.UTV.2011(v1.0.1)" xfId="329"/>
    <cellStyle name="_Расчет RAB_Лен и МОЭСК_с 2010 года_14.04.2009_со сглаж_version 3.0_без ФСК_PREDEL.JKH.UTV.2011(v1.0.1)_46TE.2011(v1.0)" xfId="330"/>
    <cellStyle name="_Расчет RAB_Лен и МОЭСК_с 2010 года_14.04.2009_со сглаж_version 3.0_без ФСК_PREDEL.JKH.UTV.2011(v1.0.1)_INDEX.STATION.2012(v1.0)_" xfId="331"/>
    <cellStyle name="_Расчет RAB_Лен и МОЭСК_с 2010 года_14.04.2009_со сглаж_version 3.0_без ФСК_PREDEL.JKH.UTV.2011(v1.0.1)_INDEX.STATION.2012(v2.0)" xfId="332"/>
    <cellStyle name="_Расчет RAB_Лен и МОЭСК_с 2010 года_14.04.2009_со сглаж_version 3.0_без ФСК_TEHSHEET" xfId="333"/>
    <cellStyle name="_Расчет RAB_Лен и МОЭСК_с 2010 года_14.04.2009_со сглаж_version 3.0_без ФСК_TEST.TEMPLATE" xfId="334"/>
    <cellStyle name="_Расчет RAB_Лен и МОЭСК_с 2010 года_14.04.2009_со сглаж_version 3.0_без ФСК_UPDATE.46EE.2011.TO.1.1" xfId="335"/>
    <cellStyle name="_Расчет RAB_Лен и МОЭСК_с 2010 года_14.04.2009_со сглаж_version 3.0_без ФСК_UPDATE.46TE.2011.TO.1.1" xfId="336"/>
    <cellStyle name="_Расчет RAB_Лен и МОЭСК_с 2010 года_14.04.2009_со сглаж_version 3.0_без ФСК_UPDATE.46TE.2011.TO.1.2" xfId="337"/>
    <cellStyle name="_Расчет RAB_Лен и МОЭСК_с 2010 года_14.04.2009_со сглаж_version 3.0_без ФСК_UPDATE.BALANCE.WARM.2011YEAR.TO.1.1" xfId="338"/>
    <cellStyle name="_Расчет RAB_Лен и МОЭСК_с 2010 года_14.04.2009_со сглаж_version 3.0_без ФСК_UPDATE.BALANCE.WARM.2011YEAR.TO.1.1_46TE.2011(v1.0)" xfId="339"/>
    <cellStyle name="_Расчет RAB_Лен и МОЭСК_с 2010 года_14.04.2009_со сглаж_version 3.0_без ФСК_UPDATE.BALANCE.WARM.2011YEAR.TO.1.1_INDEX.STATION.2012(v1.0)_" xfId="340"/>
    <cellStyle name="_Расчет RAB_Лен и МОЭСК_с 2010 года_14.04.2009_со сглаж_version 3.0_без ФСК_UPDATE.BALANCE.WARM.2011YEAR.TO.1.1_INDEX.STATION.2012(v2.0)" xfId="341"/>
    <cellStyle name="_Расчет RAB_Лен и МОЭСК_с 2010 года_14.04.2009_со сглаж_version 3.0_без ФСК_UPDATE.BALANCE.WARM.2011YEAR.TO.1.1_OREP.KU.2011.MONTHLY.02(v1.1)" xfId="342"/>
    <cellStyle name="_Расчет RAB_Лен и МОЭСК_с 2010 года_14.04.2009_со сглаж_version 3.0_без ФСК_UPDATE.BALANCE.WARM.2011YEAR.TO.1.2" xfId="343"/>
    <cellStyle name="_Расчет RAB_Лен и МОЭСК_с 2010 года_14.04.2009_со сглаж_version 3.0_без ФСК_UPDATE.BALANCE.WARM.2011YEAR.TO.1.4.64" xfId="344"/>
    <cellStyle name="_Расчет RAB_Лен и МОЭСК_с 2010 года_14.04.2009_со сглаж_version 3.0_без ФСК_UPDATE.BALANCE.WARM.2011YEAR.TO.1.5.64" xfId="345"/>
    <cellStyle name="_Расчет RAB_Лен и МОЭСК_с 2010 года_14.04.2009_со сглаж_version 3.0_без ФСК_UPDATE.MONITORING.OS.EE.2.02.TO.1.3.64" xfId="346"/>
    <cellStyle name="_Расчет RAB_Лен и МОЭСК_с 2010 года_14.04.2009_со сглаж_version 3.0_без ФСК_Книга2_PR.PROG.WARM.NOTCOMBI.2012.2.16_v1.4(04.04.11) " xfId="347"/>
    <cellStyle name="_Свод по ИПР (2)" xfId="348"/>
    <cellStyle name="_Справочник затрат_ЛХ_20.10.05" xfId="349"/>
    <cellStyle name="_таблицы для расчетов28-04-08_2006-2009_прибыль корр_по ИА" xfId="350"/>
    <cellStyle name="_таблицы для расчетов28-04-08_2006-2009с ИА" xfId="351"/>
    <cellStyle name="_Форма 6  РТК.xls(отчет по Адр пр. ЛО)" xfId="352"/>
    <cellStyle name="_Формат разбивки по МРСК_РСК" xfId="353"/>
    <cellStyle name="_Формат_для Согласования" xfId="354"/>
    <cellStyle name="_ХХХ Прил 2 Формы бюджетных документов 2007" xfId="355"/>
    <cellStyle name="_экон.форм-т ВО 1 с разбивкой" xfId="356"/>
    <cellStyle name="’К‰Э [0.00]" xfId="357"/>
    <cellStyle name="”€ќђќ‘ћ‚›‰" xfId="358"/>
    <cellStyle name="”€љ‘€ђћ‚ђќќ›‰" xfId="359"/>
    <cellStyle name="”ќђќ‘ћ‚›‰" xfId="360"/>
    <cellStyle name="”љ‘ђћ‚ђќќ›‰" xfId="361"/>
    <cellStyle name="„…ќ…†ќ›‰" xfId="362"/>
    <cellStyle name="€’ћѓћ‚›‰" xfId="363"/>
    <cellStyle name="‡ђѓћ‹ћ‚ћљ1" xfId="364"/>
    <cellStyle name="‡ђѓћ‹ћ‚ћљ2" xfId="365"/>
    <cellStyle name="’ћѓћ‚›‰" xfId="366"/>
    <cellStyle name="1Normal" xfId="367"/>
    <cellStyle name="20% - Accent1" xfId="368"/>
    <cellStyle name="20% - Accent1 2" xfId="369"/>
    <cellStyle name="20% - Accent1 3" xfId="370"/>
    <cellStyle name="20% - Accent1_46EE.2011(v1.0)" xfId="371"/>
    <cellStyle name="20% - Accent2" xfId="372"/>
    <cellStyle name="20% - Accent2 2" xfId="373"/>
    <cellStyle name="20% - Accent2 3" xfId="374"/>
    <cellStyle name="20% - Accent2_46EE.2011(v1.0)" xfId="375"/>
    <cellStyle name="20% - Accent3" xfId="376"/>
    <cellStyle name="20% - Accent3 2" xfId="377"/>
    <cellStyle name="20% - Accent3 3" xfId="378"/>
    <cellStyle name="20% - Accent3_46EE.2011(v1.0)" xfId="379"/>
    <cellStyle name="20% - Accent4" xfId="380"/>
    <cellStyle name="20% - Accent4 2" xfId="381"/>
    <cellStyle name="20% - Accent4 3" xfId="382"/>
    <cellStyle name="20% - Accent4_46EE.2011(v1.0)" xfId="383"/>
    <cellStyle name="20% - Accent5" xfId="384"/>
    <cellStyle name="20% - Accent5 2" xfId="385"/>
    <cellStyle name="20% - Accent5 3" xfId="386"/>
    <cellStyle name="20% - Accent5_46EE.2011(v1.0)" xfId="387"/>
    <cellStyle name="20% - Accent6" xfId="388"/>
    <cellStyle name="20% - Accent6 2" xfId="389"/>
    <cellStyle name="20% - Accent6 3" xfId="390"/>
    <cellStyle name="20% - Accent6_46EE.2011(v1.0)" xfId="391"/>
    <cellStyle name="20% - Акцент1 10" xfId="392"/>
    <cellStyle name="20% - Акцент1 2" xfId="393"/>
    <cellStyle name="20% - Акцент1 2 2" xfId="394"/>
    <cellStyle name="20% - Акцент1 2 3" xfId="395"/>
    <cellStyle name="20% - Акцент1 2_46EE.2011(v1.0)" xfId="396"/>
    <cellStyle name="20% - Акцент1 3" xfId="397"/>
    <cellStyle name="20% - Акцент1 3 2" xfId="398"/>
    <cellStyle name="20% - Акцент1 3 3" xfId="399"/>
    <cellStyle name="20% - Акцент1 3_46EE.2011(v1.0)" xfId="400"/>
    <cellStyle name="20% - Акцент1 4" xfId="401"/>
    <cellStyle name="20% - Акцент1 4 2" xfId="402"/>
    <cellStyle name="20% - Акцент1 4 3" xfId="403"/>
    <cellStyle name="20% - Акцент1 4_46EE.2011(v1.0)" xfId="404"/>
    <cellStyle name="20% - Акцент1 5" xfId="405"/>
    <cellStyle name="20% - Акцент1 5 2" xfId="406"/>
    <cellStyle name="20% - Акцент1 5 3" xfId="407"/>
    <cellStyle name="20% - Акцент1 5_46EE.2011(v1.0)" xfId="408"/>
    <cellStyle name="20% - Акцент1 6" xfId="409"/>
    <cellStyle name="20% - Акцент1 6 2" xfId="410"/>
    <cellStyle name="20% - Акцент1 6 3" xfId="411"/>
    <cellStyle name="20% - Акцент1 6_46EE.2011(v1.0)" xfId="412"/>
    <cellStyle name="20% - Акцент1 7" xfId="413"/>
    <cellStyle name="20% - Акцент1 7 2" xfId="414"/>
    <cellStyle name="20% - Акцент1 7 3" xfId="415"/>
    <cellStyle name="20% - Акцент1 7_46EE.2011(v1.0)" xfId="416"/>
    <cellStyle name="20% - Акцент1 8" xfId="417"/>
    <cellStyle name="20% - Акцент1 8 2" xfId="418"/>
    <cellStyle name="20% - Акцент1 8 3" xfId="419"/>
    <cellStyle name="20% - Акцент1 8_46EE.2011(v1.0)" xfId="420"/>
    <cellStyle name="20% - Акцент1 9" xfId="421"/>
    <cellStyle name="20% - Акцент1 9 2" xfId="422"/>
    <cellStyle name="20% - Акцент1 9 3" xfId="423"/>
    <cellStyle name="20% - Акцент1 9_46EE.2011(v1.0)" xfId="424"/>
    <cellStyle name="20% - Акцент2 10" xfId="425"/>
    <cellStyle name="20% - Акцент2 2" xfId="426"/>
    <cellStyle name="20% - Акцент2 2 2" xfId="427"/>
    <cellStyle name="20% - Акцент2 2 3" xfId="428"/>
    <cellStyle name="20% - Акцент2 2_46EE.2011(v1.0)" xfId="429"/>
    <cellStyle name="20% - Акцент2 3" xfId="430"/>
    <cellStyle name="20% - Акцент2 3 2" xfId="431"/>
    <cellStyle name="20% - Акцент2 3 3" xfId="432"/>
    <cellStyle name="20% - Акцент2 3_46EE.2011(v1.0)" xfId="433"/>
    <cellStyle name="20% - Акцент2 4" xfId="434"/>
    <cellStyle name="20% - Акцент2 4 2" xfId="435"/>
    <cellStyle name="20% - Акцент2 4 3" xfId="436"/>
    <cellStyle name="20% - Акцент2 4_46EE.2011(v1.0)" xfId="437"/>
    <cellStyle name="20% - Акцент2 5" xfId="438"/>
    <cellStyle name="20% - Акцент2 5 2" xfId="439"/>
    <cellStyle name="20% - Акцент2 5 3" xfId="440"/>
    <cellStyle name="20% - Акцент2 5_46EE.2011(v1.0)" xfId="441"/>
    <cellStyle name="20% - Акцент2 6" xfId="442"/>
    <cellStyle name="20% - Акцент2 6 2" xfId="443"/>
    <cellStyle name="20% - Акцент2 6 3" xfId="444"/>
    <cellStyle name="20% - Акцент2 6_46EE.2011(v1.0)" xfId="445"/>
    <cellStyle name="20% - Акцент2 7" xfId="446"/>
    <cellStyle name="20% - Акцент2 7 2" xfId="447"/>
    <cellStyle name="20% - Акцент2 7 3" xfId="448"/>
    <cellStyle name="20% - Акцент2 7_46EE.2011(v1.0)" xfId="449"/>
    <cellStyle name="20% - Акцент2 8" xfId="450"/>
    <cellStyle name="20% - Акцент2 8 2" xfId="451"/>
    <cellStyle name="20% - Акцент2 8 3" xfId="452"/>
    <cellStyle name="20% - Акцент2 8_46EE.2011(v1.0)" xfId="453"/>
    <cellStyle name="20% - Акцент2 9" xfId="454"/>
    <cellStyle name="20% - Акцент2 9 2" xfId="455"/>
    <cellStyle name="20% - Акцент2 9 3" xfId="456"/>
    <cellStyle name="20% - Акцент2 9_46EE.2011(v1.0)" xfId="457"/>
    <cellStyle name="20% - Акцент3 10" xfId="458"/>
    <cellStyle name="20% - Акцент3 2" xfId="459"/>
    <cellStyle name="20% - Акцент3 2 2" xfId="460"/>
    <cellStyle name="20% - Акцент3 2 3" xfId="461"/>
    <cellStyle name="20% - Акцент3 2_46EE.2011(v1.0)" xfId="462"/>
    <cellStyle name="20% - Акцент3 3" xfId="463"/>
    <cellStyle name="20% - Акцент3 3 2" xfId="464"/>
    <cellStyle name="20% - Акцент3 3 3" xfId="465"/>
    <cellStyle name="20% - Акцент3 3_46EE.2011(v1.0)" xfId="466"/>
    <cellStyle name="20% - Акцент3 4" xfId="467"/>
    <cellStyle name="20% - Акцент3 4 2" xfId="468"/>
    <cellStyle name="20% - Акцент3 4 3" xfId="469"/>
    <cellStyle name="20% - Акцент3 4_46EE.2011(v1.0)" xfId="470"/>
    <cellStyle name="20% - Акцент3 5" xfId="471"/>
    <cellStyle name="20% - Акцент3 5 2" xfId="472"/>
    <cellStyle name="20% - Акцент3 5 3" xfId="473"/>
    <cellStyle name="20% - Акцент3 5_46EE.2011(v1.0)" xfId="474"/>
    <cellStyle name="20% - Акцент3 6" xfId="475"/>
    <cellStyle name="20% - Акцент3 6 2" xfId="476"/>
    <cellStyle name="20% - Акцент3 6 3" xfId="477"/>
    <cellStyle name="20% - Акцент3 6_46EE.2011(v1.0)" xfId="478"/>
    <cellStyle name="20% - Акцент3 7" xfId="479"/>
    <cellStyle name="20% - Акцент3 7 2" xfId="480"/>
    <cellStyle name="20% - Акцент3 7 3" xfId="481"/>
    <cellStyle name="20% - Акцент3 7_46EE.2011(v1.0)" xfId="482"/>
    <cellStyle name="20% - Акцент3 8" xfId="483"/>
    <cellStyle name="20% - Акцент3 8 2" xfId="484"/>
    <cellStyle name="20% - Акцент3 8 3" xfId="485"/>
    <cellStyle name="20% - Акцент3 8_46EE.2011(v1.0)" xfId="486"/>
    <cellStyle name="20% - Акцент3 9" xfId="487"/>
    <cellStyle name="20% - Акцент3 9 2" xfId="488"/>
    <cellStyle name="20% - Акцент3 9 3" xfId="489"/>
    <cellStyle name="20% - Акцент3 9_46EE.2011(v1.0)" xfId="490"/>
    <cellStyle name="20% - Акцент4 10" xfId="491"/>
    <cellStyle name="20% - Акцент4 2" xfId="492"/>
    <cellStyle name="20% - Акцент4 2 2" xfId="493"/>
    <cellStyle name="20% - Акцент4 2 3" xfId="494"/>
    <cellStyle name="20% - Акцент4 2_46EE.2011(v1.0)" xfId="495"/>
    <cellStyle name="20% - Акцент4 3" xfId="496"/>
    <cellStyle name="20% - Акцент4 3 2" xfId="497"/>
    <cellStyle name="20% - Акцент4 3 3" xfId="498"/>
    <cellStyle name="20% - Акцент4 3_46EE.2011(v1.0)" xfId="499"/>
    <cellStyle name="20% - Акцент4 4" xfId="500"/>
    <cellStyle name="20% - Акцент4 4 2" xfId="501"/>
    <cellStyle name="20% - Акцент4 4 3" xfId="502"/>
    <cellStyle name="20% - Акцент4 4_46EE.2011(v1.0)" xfId="503"/>
    <cellStyle name="20% - Акцент4 5" xfId="504"/>
    <cellStyle name="20% - Акцент4 5 2" xfId="505"/>
    <cellStyle name="20% - Акцент4 5 3" xfId="506"/>
    <cellStyle name="20% - Акцент4 5_46EE.2011(v1.0)" xfId="507"/>
    <cellStyle name="20% - Акцент4 6" xfId="508"/>
    <cellStyle name="20% - Акцент4 6 2" xfId="509"/>
    <cellStyle name="20% - Акцент4 6 3" xfId="510"/>
    <cellStyle name="20% - Акцент4 6_46EE.2011(v1.0)" xfId="511"/>
    <cellStyle name="20% - Акцент4 7" xfId="512"/>
    <cellStyle name="20% - Акцент4 7 2" xfId="513"/>
    <cellStyle name="20% - Акцент4 7 3" xfId="514"/>
    <cellStyle name="20% - Акцент4 7_46EE.2011(v1.0)" xfId="515"/>
    <cellStyle name="20% - Акцент4 8" xfId="516"/>
    <cellStyle name="20% - Акцент4 8 2" xfId="517"/>
    <cellStyle name="20% - Акцент4 8 3" xfId="518"/>
    <cellStyle name="20% - Акцент4 8_46EE.2011(v1.0)" xfId="519"/>
    <cellStyle name="20% - Акцент4 9" xfId="520"/>
    <cellStyle name="20% - Акцент4 9 2" xfId="521"/>
    <cellStyle name="20% - Акцент4 9 3" xfId="522"/>
    <cellStyle name="20% - Акцент4 9_46EE.2011(v1.0)" xfId="523"/>
    <cellStyle name="20% - Акцент5 10" xfId="524"/>
    <cellStyle name="20% - Акцент5 2" xfId="525"/>
    <cellStyle name="20% - Акцент5 2 2" xfId="526"/>
    <cellStyle name="20% - Акцент5 2 3" xfId="527"/>
    <cellStyle name="20% - Акцент5 2_46EE.2011(v1.0)" xfId="528"/>
    <cellStyle name="20% - Акцент5 3" xfId="529"/>
    <cellStyle name="20% - Акцент5 3 2" xfId="530"/>
    <cellStyle name="20% - Акцент5 3 3" xfId="531"/>
    <cellStyle name="20% - Акцент5 3_46EE.2011(v1.0)" xfId="532"/>
    <cellStyle name="20% - Акцент5 4" xfId="533"/>
    <cellStyle name="20% - Акцент5 4 2" xfId="534"/>
    <cellStyle name="20% - Акцент5 4 3" xfId="535"/>
    <cellStyle name="20% - Акцент5 4_46EE.2011(v1.0)" xfId="536"/>
    <cellStyle name="20% - Акцент5 5" xfId="537"/>
    <cellStyle name="20% - Акцент5 5 2" xfId="538"/>
    <cellStyle name="20% - Акцент5 5 3" xfId="539"/>
    <cellStyle name="20% - Акцент5 5_46EE.2011(v1.0)" xfId="540"/>
    <cellStyle name="20% - Акцент5 6" xfId="541"/>
    <cellStyle name="20% - Акцент5 6 2" xfId="542"/>
    <cellStyle name="20% - Акцент5 6 3" xfId="543"/>
    <cellStyle name="20% - Акцент5 6_46EE.2011(v1.0)" xfId="544"/>
    <cellStyle name="20% - Акцент5 7" xfId="545"/>
    <cellStyle name="20% - Акцент5 7 2" xfId="546"/>
    <cellStyle name="20% - Акцент5 7 3" xfId="547"/>
    <cellStyle name="20% - Акцент5 7_46EE.2011(v1.0)" xfId="548"/>
    <cellStyle name="20% - Акцент5 8" xfId="549"/>
    <cellStyle name="20% - Акцент5 8 2" xfId="550"/>
    <cellStyle name="20% - Акцент5 8 3" xfId="551"/>
    <cellStyle name="20% - Акцент5 8_46EE.2011(v1.0)" xfId="552"/>
    <cellStyle name="20% - Акцент5 9" xfId="553"/>
    <cellStyle name="20% - Акцент5 9 2" xfId="554"/>
    <cellStyle name="20% - Акцент5 9 3" xfId="555"/>
    <cellStyle name="20% - Акцент5 9_46EE.2011(v1.0)" xfId="556"/>
    <cellStyle name="20% - Акцент6 10" xfId="557"/>
    <cellStyle name="20% - Акцент6 2" xfId="558"/>
    <cellStyle name="20% - Акцент6 2 2" xfId="559"/>
    <cellStyle name="20% - Акцент6 2 3" xfId="560"/>
    <cellStyle name="20% - Акцент6 2_46EE.2011(v1.0)" xfId="561"/>
    <cellStyle name="20% - Акцент6 3" xfId="562"/>
    <cellStyle name="20% - Акцент6 3 2" xfId="563"/>
    <cellStyle name="20% - Акцент6 3 3" xfId="564"/>
    <cellStyle name="20% - Акцент6 3_46EE.2011(v1.0)" xfId="565"/>
    <cellStyle name="20% - Акцент6 4" xfId="566"/>
    <cellStyle name="20% - Акцент6 4 2" xfId="567"/>
    <cellStyle name="20% - Акцент6 4 3" xfId="568"/>
    <cellStyle name="20% - Акцент6 4_46EE.2011(v1.0)" xfId="569"/>
    <cellStyle name="20% - Акцент6 5" xfId="570"/>
    <cellStyle name="20% - Акцент6 5 2" xfId="571"/>
    <cellStyle name="20% - Акцент6 5 3" xfId="572"/>
    <cellStyle name="20% - Акцент6 5_46EE.2011(v1.0)" xfId="573"/>
    <cellStyle name="20% - Акцент6 6" xfId="574"/>
    <cellStyle name="20% - Акцент6 6 2" xfId="575"/>
    <cellStyle name="20% - Акцент6 6 3" xfId="576"/>
    <cellStyle name="20% - Акцент6 6_46EE.2011(v1.0)" xfId="577"/>
    <cellStyle name="20% - Акцент6 7" xfId="578"/>
    <cellStyle name="20% - Акцент6 7 2" xfId="579"/>
    <cellStyle name="20% - Акцент6 7 3" xfId="580"/>
    <cellStyle name="20% - Акцент6 7_46EE.2011(v1.0)" xfId="581"/>
    <cellStyle name="20% - Акцент6 8" xfId="582"/>
    <cellStyle name="20% - Акцент6 8 2" xfId="583"/>
    <cellStyle name="20% - Акцент6 8 3" xfId="584"/>
    <cellStyle name="20% - Акцент6 8_46EE.2011(v1.0)" xfId="585"/>
    <cellStyle name="20% - Акцент6 9" xfId="586"/>
    <cellStyle name="20% - Акцент6 9 2" xfId="587"/>
    <cellStyle name="20% - Акцент6 9 3" xfId="588"/>
    <cellStyle name="20% - Акцент6 9_46EE.2011(v1.0)" xfId="589"/>
    <cellStyle name="40% - Accent1" xfId="590"/>
    <cellStyle name="40% - Accent1 2" xfId="591"/>
    <cellStyle name="40% - Accent1 3" xfId="592"/>
    <cellStyle name="40% - Accent1_46EE.2011(v1.0)" xfId="593"/>
    <cellStyle name="40% - Accent2" xfId="594"/>
    <cellStyle name="40% - Accent2 2" xfId="595"/>
    <cellStyle name="40% - Accent2 3" xfId="596"/>
    <cellStyle name="40% - Accent2_46EE.2011(v1.0)" xfId="597"/>
    <cellStyle name="40% - Accent3" xfId="598"/>
    <cellStyle name="40% - Accent3 2" xfId="599"/>
    <cellStyle name="40% - Accent3 3" xfId="600"/>
    <cellStyle name="40% - Accent3_46EE.2011(v1.0)" xfId="601"/>
    <cellStyle name="40% - Accent4" xfId="602"/>
    <cellStyle name="40% - Accent4 2" xfId="603"/>
    <cellStyle name="40% - Accent4 3" xfId="604"/>
    <cellStyle name="40% - Accent4_46EE.2011(v1.0)" xfId="605"/>
    <cellStyle name="40% - Accent5" xfId="606"/>
    <cellStyle name="40% - Accent5 2" xfId="607"/>
    <cellStyle name="40% - Accent5 3" xfId="608"/>
    <cellStyle name="40% - Accent5_46EE.2011(v1.0)" xfId="609"/>
    <cellStyle name="40% - Accent6" xfId="610"/>
    <cellStyle name="40% - Accent6 2" xfId="611"/>
    <cellStyle name="40% - Accent6 3" xfId="612"/>
    <cellStyle name="40% - Accent6_46EE.2011(v1.0)" xfId="613"/>
    <cellStyle name="40% - Акцент1 10" xfId="614"/>
    <cellStyle name="40% - Акцент1 2" xfId="615"/>
    <cellStyle name="40% - Акцент1 2 2" xfId="616"/>
    <cellStyle name="40% - Акцент1 2 3" xfId="617"/>
    <cellStyle name="40% - Акцент1 2_46EE.2011(v1.0)" xfId="618"/>
    <cellStyle name="40% - Акцент1 3" xfId="619"/>
    <cellStyle name="40% - Акцент1 3 2" xfId="620"/>
    <cellStyle name="40% - Акцент1 3 3" xfId="621"/>
    <cellStyle name="40% - Акцент1 3_46EE.2011(v1.0)" xfId="622"/>
    <cellStyle name="40% - Акцент1 4" xfId="623"/>
    <cellStyle name="40% - Акцент1 4 2" xfId="624"/>
    <cellStyle name="40% - Акцент1 4 3" xfId="625"/>
    <cellStyle name="40% - Акцент1 4_46EE.2011(v1.0)" xfId="626"/>
    <cellStyle name="40% - Акцент1 5" xfId="627"/>
    <cellStyle name="40% - Акцент1 5 2" xfId="628"/>
    <cellStyle name="40% - Акцент1 5 3" xfId="629"/>
    <cellStyle name="40% - Акцент1 5_46EE.2011(v1.0)" xfId="630"/>
    <cellStyle name="40% - Акцент1 6" xfId="631"/>
    <cellStyle name="40% - Акцент1 6 2" xfId="632"/>
    <cellStyle name="40% - Акцент1 6 3" xfId="633"/>
    <cellStyle name="40% - Акцент1 6_46EE.2011(v1.0)" xfId="634"/>
    <cellStyle name="40% - Акцент1 7" xfId="635"/>
    <cellStyle name="40% - Акцент1 7 2" xfId="636"/>
    <cellStyle name="40% - Акцент1 7 3" xfId="637"/>
    <cellStyle name="40% - Акцент1 7_46EE.2011(v1.0)" xfId="638"/>
    <cellStyle name="40% - Акцент1 8" xfId="639"/>
    <cellStyle name="40% - Акцент1 8 2" xfId="640"/>
    <cellStyle name="40% - Акцент1 8 3" xfId="641"/>
    <cellStyle name="40% - Акцент1 8_46EE.2011(v1.0)" xfId="642"/>
    <cellStyle name="40% - Акцент1 9" xfId="643"/>
    <cellStyle name="40% - Акцент1 9 2" xfId="644"/>
    <cellStyle name="40% - Акцент1 9 3" xfId="645"/>
    <cellStyle name="40% - Акцент1 9_46EE.2011(v1.0)" xfId="646"/>
    <cellStyle name="40% - Акцент2 10" xfId="647"/>
    <cellStyle name="40% - Акцент2 2" xfId="648"/>
    <cellStyle name="40% - Акцент2 2 2" xfId="649"/>
    <cellStyle name="40% - Акцент2 2 3" xfId="650"/>
    <cellStyle name="40% - Акцент2 2_46EE.2011(v1.0)" xfId="651"/>
    <cellStyle name="40% - Акцент2 3" xfId="652"/>
    <cellStyle name="40% - Акцент2 3 2" xfId="653"/>
    <cellStyle name="40% - Акцент2 3 3" xfId="654"/>
    <cellStyle name="40% - Акцент2 3_46EE.2011(v1.0)" xfId="655"/>
    <cellStyle name="40% - Акцент2 4" xfId="656"/>
    <cellStyle name="40% - Акцент2 4 2" xfId="657"/>
    <cellStyle name="40% - Акцент2 4 3" xfId="658"/>
    <cellStyle name="40% - Акцент2 4_46EE.2011(v1.0)" xfId="659"/>
    <cellStyle name="40% - Акцент2 5" xfId="660"/>
    <cellStyle name="40% - Акцент2 5 2" xfId="661"/>
    <cellStyle name="40% - Акцент2 5 3" xfId="662"/>
    <cellStyle name="40% - Акцент2 5_46EE.2011(v1.0)" xfId="663"/>
    <cellStyle name="40% - Акцент2 6" xfId="664"/>
    <cellStyle name="40% - Акцент2 6 2" xfId="665"/>
    <cellStyle name="40% - Акцент2 6 3" xfId="666"/>
    <cellStyle name="40% - Акцент2 6_46EE.2011(v1.0)" xfId="667"/>
    <cellStyle name="40% - Акцент2 7" xfId="668"/>
    <cellStyle name="40% - Акцент2 7 2" xfId="669"/>
    <cellStyle name="40% - Акцент2 7 3" xfId="670"/>
    <cellStyle name="40% - Акцент2 7_46EE.2011(v1.0)" xfId="671"/>
    <cellStyle name="40% - Акцент2 8" xfId="672"/>
    <cellStyle name="40% - Акцент2 8 2" xfId="673"/>
    <cellStyle name="40% - Акцент2 8 3" xfId="674"/>
    <cellStyle name="40% - Акцент2 8_46EE.2011(v1.0)" xfId="675"/>
    <cellStyle name="40% - Акцент2 9" xfId="676"/>
    <cellStyle name="40% - Акцент2 9 2" xfId="677"/>
    <cellStyle name="40% - Акцент2 9 3" xfId="678"/>
    <cellStyle name="40% - Акцент2 9_46EE.2011(v1.0)" xfId="679"/>
    <cellStyle name="40% - Акцент3 10" xfId="680"/>
    <cellStyle name="40% - Акцент3 2" xfId="681"/>
    <cellStyle name="40% - Акцент3 2 2" xfId="682"/>
    <cellStyle name="40% - Акцент3 2 3" xfId="683"/>
    <cellStyle name="40% - Акцент3 2_46EE.2011(v1.0)" xfId="684"/>
    <cellStyle name="40% - Акцент3 3" xfId="685"/>
    <cellStyle name="40% - Акцент3 3 2" xfId="686"/>
    <cellStyle name="40% - Акцент3 3 3" xfId="687"/>
    <cellStyle name="40% - Акцент3 3_46EE.2011(v1.0)" xfId="688"/>
    <cellStyle name="40% - Акцент3 4" xfId="689"/>
    <cellStyle name="40% - Акцент3 4 2" xfId="690"/>
    <cellStyle name="40% - Акцент3 4 3" xfId="691"/>
    <cellStyle name="40% - Акцент3 4_46EE.2011(v1.0)" xfId="692"/>
    <cellStyle name="40% - Акцент3 5" xfId="693"/>
    <cellStyle name="40% - Акцент3 5 2" xfId="694"/>
    <cellStyle name="40% - Акцент3 5 3" xfId="695"/>
    <cellStyle name="40% - Акцент3 5_46EE.2011(v1.0)" xfId="696"/>
    <cellStyle name="40% - Акцент3 6" xfId="697"/>
    <cellStyle name="40% - Акцент3 6 2" xfId="698"/>
    <cellStyle name="40% - Акцент3 6 3" xfId="699"/>
    <cellStyle name="40% - Акцент3 6_46EE.2011(v1.0)" xfId="700"/>
    <cellStyle name="40% - Акцент3 7" xfId="701"/>
    <cellStyle name="40% - Акцент3 7 2" xfId="702"/>
    <cellStyle name="40% - Акцент3 7 3" xfId="703"/>
    <cellStyle name="40% - Акцент3 7_46EE.2011(v1.0)" xfId="704"/>
    <cellStyle name="40% - Акцент3 8" xfId="705"/>
    <cellStyle name="40% - Акцент3 8 2" xfId="706"/>
    <cellStyle name="40% - Акцент3 8 3" xfId="707"/>
    <cellStyle name="40% - Акцент3 8_46EE.2011(v1.0)" xfId="708"/>
    <cellStyle name="40% - Акцент3 9" xfId="709"/>
    <cellStyle name="40% - Акцент3 9 2" xfId="710"/>
    <cellStyle name="40% - Акцент3 9 3" xfId="711"/>
    <cellStyle name="40% - Акцент3 9_46EE.2011(v1.0)" xfId="712"/>
    <cellStyle name="40% - Акцент4 10" xfId="713"/>
    <cellStyle name="40% - Акцент4 2" xfId="714"/>
    <cellStyle name="40% - Акцент4 2 2" xfId="715"/>
    <cellStyle name="40% - Акцент4 2 3" xfId="716"/>
    <cellStyle name="40% - Акцент4 2_46EE.2011(v1.0)" xfId="717"/>
    <cellStyle name="40% - Акцент4 3" xfId="718"/>
    <cellStyle name="40% - Акцент4 3 2" xfId="719"/>
    <cellStyle name="40% - Акцент4 3 3" xfId="720"/>
    <cellStyle name="40% - Акцент4 3_46EE.2011(v1.0)" xfId="721"/>
    <cellStyle name="40% - Акцент4 4" xfId="722"/>
    <cellStyle name="40% - Акцент4 4 2" xfId="723"/>
    <cellStyle name="40% - Акцент4 4 3" xfId="724"/>
    <cellStyle name="40% - Акцент4 4_46EE.2011(v1.0)" xfId="725"/>
    <cellStyle name="40% - Акцент4 5" xfId="726"/>
    <cellStyle name="40% - Акцент4 5 2" xfId="727"/>
    <cellStyle name="40% - Акцент4 5 3" xfId="728"/>
    <cellStyle name="40% - Акцент4 5_46EE.2011(v1.0)" xfId="729"/>
    <cellStyle name="40% - Акцент4 6" xfId="730"/>
    <cellStyle name="40% - Акцент4 6 2" xfId="731"/>
    <cellStyle name="40% - Акцент4 6 3" xfId="732"/>
    <cellStyle name="40% - Акцент4 6_46EE.2011(v1.0)" xfId="733"/>
    <cellStyle name="40% - Акцент4 7" xfId="734"/>
    <cellStyle name="40% - Акцент4 7 2" xfId="735"/>
    <cellStyle name="40% - Акцент4 7 3" xfId="736"/>
    <cellStyle name="40% - Акцент4 7_46EE.2011(v1.0)" xfId="737"/>
    <cellStyle name="40% - Акцент4 8" xfId="738"/>
    <cellStyle name="40% - Акцент4 8 2" xfId="739"/>
    <cellStyle name="40% - Акцент4 8 3" xfId="740"/>
    <cellStyle name="40% - Акцент4 8_46EE.2011(v1.0)" xfId="741"/>
    <cellStyle name="40% - Акцент4 9" xfId="742"/>
    <cellStyle name="40% - Акцент4 9 2" xfId="743"/>
    <cellStyle name="40% - Акцент4 9 3" xfId="744"/>
    <cellStyle name="40% - Акцент4 9_46EE.2011(v1.0)" xfId="745"/>
    <cellStyle name="40% - Акцент5 10" xfId="746"/>
    <cellStyle name="40% - Акцент5 2" xfId="747"/>
    <cellStyle name="40% - Акцент5 2 2" xfId="748"/>
    <cellStyle name="40% - Акцент5 2 3" xfId="749"/>
    <cellStyle name="40% - Акцент5 2_46EE.2011(v1.0)" xfId="750"/>
    <cellStyle name="40% - Акцент5 3" xfId="751"/>
    <cellStyle name="40% - Акцент5 3 2" xfId="752"/>
    <cellStyle name="40% - Акцент5 3 3" xfId="753"/>
    <cellStyle name="40% - Акцент5 3_46EE.2011(v1.0)" xfId="754"/>
    <cellStyle name="40% - Акцент5 4" xfId="755"/>
    <cellStyle name="40% - Акцент5 4 2" xfId="756"/>
    <cellStyle name="40% - Акцент5 4 3" xfId="757"/>
    <cellStyle name="40% - Акцент5 4_46EE.2011(v1.0)" xfId="758"/>
    <cellStyle name="40% - Акцент5 5" xfId="759"/>
    <cellStyle name="40% - Акцент5 5 2" xfId="760"/>
    <cellStyle name="40% - Акцент5 5 3" xfId="761"/>
    <cellStyle name="40% - Акцент5 5_46EE.2011(v1.0)" xfId="762"/>
    <cellStyle name="40% - Акцент5 6" xfId="763"/>
    <cellStyle name="40% - Акцент5 6 2" xfId="764"/>
    <cellStyle name="40% - Акцент5 6 3" xfId="765"/>
    <cellStyle name="40% - Акцент5 6_46EE.2011(v1.0)" xfId="766"/>
    <cellStyle name="40% - Акцент5 7" xfId="767"/>
    <cellStyle name="40% - Акцент5 7 2" xfId="768"/>
    <cellStyle name="40% - Акцент5 7 3" xfId="769"/>
    <cellStyle name="40% - Акцент5 7_46EE.2011(v1.0)" xfId="770"/>
    <cellStyle name="40% - Акцент5 8" xfId="771"/>
    <cellStyle name="40% - Акцент5 8 2" xfId="772"/>
    <cellStyle name="40% - Акцент5 8 3" xfId="773"/>
    <cellStyle name="40% - Акцент5 8_46EE.2011(v1.0)" xfId="774"/>
    <cellStyle name="40% - Акцент5 9" xfId="775"/>
    <cellStyle name="40% - Акцент5 9 2" xfId="776"/>
    <cellStyle name="40% - Акцент5 9 3" xfId="777"/>
    <cellStyle name="40% - Акцент5 9_46EE.2011(v1.0)" xfId="778"/>
    <cellStyle name="40% - Акцент6 10" xfId="779"/>
    <cellStyle name="40% - Акцент6 2" xfId="780"/>
    <cellStyle name="40% - Акцент6 2 2" xfId="781"/>
    <cellStyle name="40% - Акцент6 2 3" xfId="782"/>
    <cellStyle name="40% - Акцент6 2_46EE.2011(v1.0)" xfId="783"/>
    <cellStyle name="40% - Акцент6 3" xfId="784"/>
    <cellStyle name="40% - Акцент6 3 2" xfId="785"/>
    <cellStyle name="40% - Акцент6 3 3" xfId="786"/>
    <cellStyle name="40% - Акцент6 3_46EE.2011(v1.0)" xfId="787"/>
    <cellStyle name="40% - Акцент6 4" xfId="788"/>
    <cellStyle name="40% - Акцент6 4 2" xfId="789"/>
    <cellStyle name="40% - Акцент6 4 3" xfId="790"/>
    <cellStyle name="40% - Акцент6 4_46EE.2011(v1.0)" xfId="791"/>
    <cellStyle name="40% - Акцент6 5" xfId="792"/>
    <cellStyle name="40% - Акцент6 5 2" xfId="793"/>
    <cellStyle name="40% - Акцент6 5 3" xfId="794"/>
    <cellStyle name="40% - Акцент6 5_46EE.2011(v1.0)" xfId="795"/>
    <cellStyle name="40% - Акцент6 6" xfId="796"/>
    <cellStyle name="40% - Акцент6 6 2" xfId="797"/>
    <cellStyle name="40% - Акцент6 6 3" xfId="798"/>
    <cellStyle name="40% - Акцент6 6_46EE.2011(v1.0)" xfId="799"/>
    <cellStyle name="40% - Акцент6 7" xfId="800"/>
    <cellStyle name="40% - Акцент6 7 2" xfId="801"/>
    <cellStyle name="40% - Акцент6 7 3" xfId="802"/>
    <cellStyle name="40% - Акцент6 7_46EE.2011(v1.0)" xfId="803"/>
    <cellStyle name="40% - Акцент6 8" xfId="804"/>
    <cellStyle name="40% - Акцент6 8 2" xfId="805"/>
    <cellStyle name="40% - Акцент6 8 3" xfId="806"/>
    <cellStyle name="40% - Акцент6 8_46EE.2011(v1.0)" xfId="807"/>
    <cellStyle name="40% - Акцент6 9" xfId="808"/>
    <cellStyle name="40% - Акцент6 9 2" xfId="809"/>
    <cellStyle name="40% - Акцент6 9 3" xfId="810"/>
    <cellStyle name="40% - Акцент6 9_46EE.2011(v1.0)" xfId="811"/>
    <cellStyle name="60% - Accent1" xfId="812"/>
    <cellStyle name="60% - Accent2" xfId="813"/>
    <cellStyle name="60% - Accent3" xfId="814"/>
    <cellStyle name="60% - Accent4" xfId="815"/>
    <cellStyle name="60% - Accent5" xfId="816"/>
    <cellStyle name="60% - Accent6" xfId="817"/>
    <cellStyle name="60% - Акцент1 10" xfId="818"/>
    <cellStyle name="60% - Акцент1 2" xfId="819"/>
    <cellStyle name="60% - Акцент1 2 2" xfId="820"/>
    <cellStyle name="60% - Акцент1 3" xfId="821"/>
    <cellStyle name="60% - Акцент1 3 2" xfId="822"/>
    <cellStyle name="60% - Акцент1 4" xfId="823"/>
    <cellStyle name="60% - Акцент1 4 2" xfId="824"/>
    <cellStyle name="60% - Акцент1 5" xfId="825"/>
    <cellStyle name="60% - Акцент1 5 2" xfId="826"/>
    <cellStyle name="60% - Акцент1 6" xfId="827"/>
    <cellStyle name="60% - Акцент1 6 2" xfId="828"/>
    <cellStyle name="60% - Акцент1 7" xfId="829"/>
    <cellStyle name="60% - Акцент1 7 2" xfId="830"/>
    <cellStyle name="60% - Акцент1 8" xfId="831"/>
    <cellStyle name="60% - Акцент1 8 2" xfId="832"/>
    <cellStyle name="60% - Акцент1 9" xfId="833"/>
    <cellStyle name="60% - Акцент1 9 2" xfId="834"/>
    <cellStyle name="60% - Акцент2 10" xfId="835"/>
    <cellStyle name="60% - Акцент2 2" xfId="836"/>
    <cellStyle name="60% - Акцент2 2 2" xfId="837"/>
    <cellStyle name="60% - Акцент2 3" xfId="838"/>
    <cellStyle name="60% - Акцент2 3 2" xfId="839"/>
    <cellStyle name="60% - Акцент2 4" xfId="840"/>
    <cellStyle name="60% - Акцент2 4 2" xfId="841"/>
    <cellStyle name="60% - Акцент2 5" xfId="842"/>
    <cellStyle name="60% - Акцент2 5 2" xfId="843"/>
    <cellStyle name="60% - Акцент2 6" xfId="844"/>
    <cellStyle name="60% - Акцент2 6 2" xfId="845"/>
    <cellStyle name="60% - Акцент2 7" xfId="846"/>
    <cellStyle name="60% - Акцент2 7 2" xfId="847"/>
    <cellStyle name="60% - Акцент2 8" xfId="848"/>
    <cellStyle name="60% - Акцент2 8 2" xfId="849"/>
    <cellStyle name="60% - Акцент2 9" xfId="850"/>
    <cellStyle name="60% - Акцент2 9 2" xfId="851"/>
    <cellStyle name="60% - Акцент3 10" xfId="852"/>
    <cellStyle name="60% - Акцент3 2" xfId="853"/>
    <cellStyle name="60% - Акцент3 2 2" xfId="854"/>
    <cellStyle name="60% - Акцент3 3" xfId="855"/>
    <cellStyle name="60% - Акцент3 3 2" xfId="856"/>
    <cellStyle name="60% - Акцент3 4" xfId="857"/>
    <cellStyle name="60% - Акцент3 4 2" xfId="858"/>
    <cellStyle name="60% - Акцент3 5" xfId="859"/>
    <cellStyle name="60% - Акцент3 5 2" xfId="860"/>
    <cellStyle name="60% - Акцент3 6" xfId="861"/>
    <cellStyle name="60% - Акцент3 6 2" xfId="862"/>
    <cellStyle name="60% - Акцент3 7" xfId="863"/>
    <cellStyle name="60% - Акцент3 7 2" xfId="864"/>
    <cellStyle name="60% - Акцент3 8" xfId="865"/>
    <cellStyle name="60% - Акцент3 8 2" xfId="866"/>
    <cellStyle name="60% - Акцент3 9" xfId="867"/>
    <cellStyle name="60% - Акцент3 9 2" xfId="868"/>
    <cellStyle name="60% - Акцент4 10" xfId="869"/>
    <cellStyle name="60% - Акцент4 2" xfId="870"/>
    <cellStyle name="60% - Акцент4 2 2" xfId="871"/>
    <cellStyle name="60% - Акцент4 3" xfId="872"/>
    <cellStyle name="60% - Акцент4 3 2" xfId="873"/>
    <cellStyle name="60% - Акцент4 4" xfId="874"/>
    <cellStyle name="60% - Акцент4 4 2" xfId="875"/>
    <cellStyle name="60% - Акцент4 5" xfId="876"/>
    <cellStyle name="60% - Акцент4 5 2" xfId="877"/>
    <cellStyle name="60% - Акцент4 6" xfId="878"/>
    <cellStyle name="60% - Акцент4 6 2" xfId="879"/>
    <cellStyle name="60% - Акцент4 7" xfId="880"/>
    <cellStyle name="60% - Акцент4 7 2" xfId="881"/>
    <cellStyle name="60% - Акцент4 8" xfId="882"/>
    <cellStyle name="60% - Акцент4 8 2" xfId="883"/>
    <cellStyle name="60% - Акцент4 9" xfId="884"/>
    <cellStyle name="60% - Акцент4 9 2" xfId="885"/>
    <cellStyle name="60% - Акцент5 10" xfId="886"/>
    <cellStyle name="60% - Акцент5 2" xfId="887"/>
    <cellStyle name="60% - Акцент5 2 2" xfId="888"/>
    <cellStyle name="60% - Акцент5 3" xfId="889"/>
    <cellStyle name="60% - Акцент5 3 2" xfId="890"/>
    <cellStyle name="60% - Акцент5 4" xfId="891"/>
    <cellStyle name="60% - Акцент5 4 2" xfId="892"/>
    <cellStyle name="60% - Акцент5 5" xfId="893"/>
    <cellStyle name="60% - Акцент5 5 2" xfId="894"/>
    <cellStyle name="60% - Акцент5 6" xfId="895"/>
    <cellStyle name="60% - Акцент5 6 2" xfId="896"/>
    <cellStyle name="60% - Акцент5 7" xfId="897"/>
    <cellStyle name="60% - Акцент5 7 2" xfId="898"/>
    <cellStyle name="60% - Акцент5 8" xfId="899"/>
    <cellStyle name="60% - Акцент5 8 2" xfId="900"/>
    <cellStyle name="60% - Акцент5 9" xfId="901"/>
    <cellStyle name="60% - Акцент5 9 2" xfId="902"/>
    <cellStyle name="60% - Акцент6 10" xfId="903"/>
    <cellStyle name="60% - Акцент6 2" xfId="904"/>
    <cellStyle name="60% - Акцент6 2 2" xfId="905"/>
    <cellStyle name="60% - Акцент6 3" xfId="906"/>
    <cellStyle name="60% - Акцент6 3 2" xfId="907"/>
    <cellStyle name="60% - Акцент6 4" xfId="908"/>
    <cellStyle name="60% - Акцент6 4 2" xfId="909"/>
    <cellStyle name="60% - Акцент6 5" xfId="910"/>
    <cellStyle name="60% - Акцент6 5 2" xfId="911"/>
    <cellStyle name="60% - Акцент6 6" xfId="912"/>
    <cellStyle name="60% - Акцент6 6 2" xfId="913"/>
    <cellStyle name="60% - Акцент6 7" xfId="914"/>
    <cellStyle name="60% - Акцент6 7 2" xfId="915"/>
    <cellStyle name="60% - Акцент6 8" xfId="916"/>
    <cellStyle name="60% - Акцент6 8 2" xfId="917"/>
    <cellStyle name="60% - Акцент6 9" xfId="918"/>
    <cellStyle name="60% - Акцент6 9 2" xfId="919"/>
    <cellStyle name="Accent1" xfId="920"/>
    <cellStyle name="Accent2" xfId="921"/>
    <cellStyle name="Accent3" xfId="922"/>
    <cellStyle name="Accent4" xfId="923"/>
    <cellStyle name="Accent5" xfId="924"/>
    <cellStyle name="Accent6" xfId="925"/>
    <cellStyle name="Ăčďĺđńńűëęŕ" xfId="926"/>
    <cellStyle name="AFE" xfId="927"/>
    <cellStyle name="Áĺççŕůčňíűé" xfId="928"/>
    <cellStyle name="Äĺíĺćíűé [0]_(ňŕá 3č)" xfId="929"/>
    <cellStyle name="Äĺíĺćíűé_(ňŕá 3č)" xfId="930"/>
    <cellStyle name="Bad" xfId="931"/>
    <cellStyle name="Blue" xfId="932"/>
    <cellStyle name="Body_$Dollars" xfId="933"/>
    <cellStyle name="Calculation" xfId="934"/>
    <cellStyle name="Cells 2" xfId="935"/>
    <cellStyle name="Check Cell" xfId="936"/>
    <cellStyle name="Chek" xfId="937"/>
    <cellStyle name="Comma [0]_Adjusted FS 1299" xfId="938"/>
    <cellStyle name="Comma 0" xfId="939"/>
    <cellStyle name="Comma 0*" xfId="940"/>
    <cellStyle name="Comma 2" xfId="941"/>
    <cellStyle name="Comma 3*" xfId="942"/>
    <cellStyle name="Comma_Adjusted FS 1299" xfId="943"/>
    <cellStyle name="Comma0" xfId="944"/>
    <cellStyle name="Çŕůčňíűé" xfId="945"/>
    <cellStyle name="Currency [0]" xfId="946"/>
    <cellStyle name="Currency [0] 2" xfId="947"/>
    <cellStyle name="Currency [0] 2 2" xfId="948"/>
    <cellStyle name="Currency [0] 2 3" xfId="949"/>
    <cellStyle name="Currency [0] 2 4" xfId="950"/>
    <cellStyle name="Currency [0] 2 5" xfId="951"/>
    <cellStyle name="Currency [0] 2 6" xfId="952"/>
    <cellStyle name="Currency [0] 2 7" xfId="953"/>
    <cellStyle name="Currency [0] 2 8" xfId="954"/>
    <cellStyle name="Currency [0] 2 9" xfId="955"/>
    <cellStyle name="Currency [0] 3" xfId="956"/>
    <cellStyle name="Currency [0] 3 2" xfId="957"/>
    <cellStyle name="Currency [0] 3 3" xfId="958"/>
    <cellStyle name="Currency [0] 3 4" xfId="959"/>
    <cellStyle name="Currency [0] 3 5" xfId="960"/>
    <cellStyle name="Currency [0] 3 6" xfId="961"/>
    <cellStyle name="Currency [0] 3 7" xfId="962"/>
    <cellStyle name="Currency [0] 3 8" xfId="963"/>
    <cellStyle name="Currency [0] 3 9" xfId="964"/>
    <cellStyle name="Currency [0] 4" xfId="965"/>
    <cellStyle name="Currency [0] 4 2" xfId="966"/>
    <cellStyle name="Currency [0] 4 3" xfId="967"/>
    <cellStyle name="Currency [0] 4 4" xfId="968"/>
    <cellStyle name="Currency [0] 4 5" xfId="969"/>
    <cellStyle name="Currency [0] 4 6" xfId="970"/>
    <cellStyle name="Currency [0] 4 7" xfId="971"/>
    <cellStyle name="Currency [0] 4 8" xfId="972"/>
    <cellStyle name="Currency [0] 4 9" xfId="973"/>
    <cellStyle name="Currency [0] 5" xfId="974"/>
    <cellStyle name="Currency [0] 5 2" xfId="975"/>
    <cellStyle name="Currency [0] 5 3" xfId="976"/>
    <cellStyle name="Currency [0] 5 4" xfId="977"/>
    <cellStyle name="Currency [0] 5 5" xfId="978"/>
    <cellStyle name="Currency [0] 5 6" xfId="979"/>
    <cellStyle name="Currency [0] 5 7" xfId="980"/>
    <cellStyle name="Currency [0] 5 8" xfId="981"/>
    <cellStyle name="Currency [0] 5 9" xfId="982"/>
    <cellStyle name="Currency [0] 6" xfId="983"/>
    <cellStyle name="Currency [0] 6 2" xfId="984"/>
    <cellStyle name="Currency [0] 6 3" xfId="985"/>
    <cellStyle name="Currency [0] 7" xfId="986"/>
    <cellStyle name="Currency [0] 7 2" xfId="987"/>
    <cellStyle name="Currency [0] 7 3" xfId="988"/>
    <cellStyle name="Currency [0] 8" xfId="989"/>
    <cellStyle name="Currency [0] 8 2" xfId="990"/>
    <cellStyle name="Currency [0] 8 3" xfId="991"/>
    <cellStyle name="Currency 0" xfId="992"/>
    <cellStyle name="Currency 2" xfId="993"/>
    <cellStyle name="Currency_06_9m" xfId="994"/>
    <cellStyle name="Currency0" xfId="995"/>
    <cellStyle name="Currency2" xfId="996"/>
    <cellStyle name="Date" xfId="997"/>
    <cellStyle name="Date Aligned" xfId="998"/>
    <cellStyle name="Dates" xfId="999"/>
    <cellStyle name="Dezimal [0]_NEGS" xfId="1000"/>
    <cellStyle name="Dezimal_NEGS" xfId="1001"/>
    <cellStyle name="Dotted Line" xfId="1002"/>
    <cellStyle name="E&amp;Y House" xfId="1003"/>
    <cellStyle name="E-mail" xfId="1004"/>
    <cellStyle name="E-mail 2" xfId="1005"/>
    <cellStyle name="E-mail_EE.2REK.P2011.4.78(v0.3)" xfId="1006"/>
    <cellStyle name="Euro" xfId="1007"/>
    <cellStyle name="ew" xfId="1008"/>
    <cellStyle name="Explanatory Text" xfId="1009"/>
    <cellStyle name="F2" xfId="1010"/>
    <cellStyle name="F3" xfId="1011"/>
    <cellStyle name="F4" xfId="1012"/>
    <cellStyle name="F5" xfId="1013"/>
    <cellStyle name="F6" xfId="1014"/>
    <cellStyle name="F7" xfId="1015"/>
    <cellStyle name="F8" xfId="1016"/>
    <cellStyle name="Fixed" xfId="1017"/>
    <cellStyle name="fo]_x000d__x000a_UserName=Murat Zelef_x000d__x000a_UserCompany=Bumerang_x000d__x000a__x000d__x000a_[File Paths]_x000d__x000a_WorkingDirectory=C:\EQUIS\DLWIN_x000d__x000a_DownLoader=C" xfId="1018"/>
    <cellStyle name="Followed Hyperlink" xfId="1019"/>
    <cellStyle name="Footnote" xfId="1020"/>
    <cellStyle name="Good" xfId="1021"/>
    <cellStyle name="hard no" xfId="1022"/>
    <cellStyle name="Hard Percent" xfId="1023"/>
    <cellStyle name="hardno" xfId="1024"/>
    <cellStyle name="Header" xfId="1025"/>
    <cellStyle name="Header 3" xfId="1026"/>
    <cellStyle name="Heading" xfId="1027"/>
    <cellStyle name="Heading 1" xfId="1028"/>
    <cellStyle name="Heading 2" xfId="1029"/>
    <cellStyle name="Heading 3" xfId="1030"/>
    <cellStyle name="Heading 4" xfId="1031"/>
    <cellStyle name="Heading_GP.ITOG.4.78(v1.0) - для разделения" xfId="1032"/>
    <cellStyle name="Heading2" xfId="1033"/>
    <cellStyle name="Heading2 2" xfId="1034"/>
    <cellStyle name="Heading2_EE.2REK.P2011.4.78(v0.3)" xfId="1035"/>
    <cellStyle name="Hyperlink" xfId="1036"/>
    <cellStyle name="Îáű÷íűé__FES" xfId="1037"/>
    <cellStyle name="Îáû÷íûé_cogs" xfId="1038"/>
    <cellStyle name="Îňęđűâŕâřŕ˙ń˙ ăčďĺđńńűëęŕ" xfId="1039"/>
    <cellStyle name="Info" xfId="1040"/>
    <cellStyle name="Input" xfId="1041"/>
    <cellStyle name="InputCurrency" xfId="1042"/>
    <cellStyle name="InputCurrency2" xfId="1043"/>
    <cellStyle name="InputMultiple1" xfId="1044"/>
    <cellStyle name="InputPercent1" xfId="1045"/>
    <cellStyle name="Inputs" xfId="1046"/>
    <cellStyle name="Inputs (const)" xfId="1047"/>
    <cellStyle name="Inputs (const) 2" xfId="1048"/>
    <cellStyle name="Inputs (const)_EE.2REK.P2011.4.78(v0.3)" xfId="1049"/>
    <cellStyle name="Inputs 2" xfId="1050"/>
    <cellStyle name="Inputs 3" xfId="1051"/>
    <cellStyle name="Inputs Co" xfId="1052"/>
    <cellStyle name="Inputs_46EE.2011(v1.0)" xfId="1053"/>
    <cellStyle name="Linked Cell" xfId="1054"/>
    <cellStyle name="Millares [0]_RESULTS" xfId="1055"/>
    <cellStyle name="Millares_RESULTS" xfId="1056"/>
    <cellStyle name="Milliers [0]_RESULTS" xfId="1057"/>
    <cellStyle name="Milliers_RESULTS" xfId="1058"/>
    <cellStyle name="mnb" xfId="1059"/>
    <cellStyle name="Moneda [0]_RESULTS" xfId="1060"/>
    <cellStyle name="Moneda_RESULTS" xfId="1061"/>
    <cellStyle name="Monétaire [0]_RESULTS" xfId="1062"/>
    <cellStyle name="Monétaire_RESULTS" xfId="1063"/>
    <cellStyle name="Multiple" xfId="1064"/>
    <cellStyle name="Multiple1" xfId="1065"/>
    <cellStyle name="MultipleBelow" xfId="1066"/>
    <cellStyle name="namber" xfId="1067"/>
    <cellStyle name="Neutral" xfId="1068"/>
    <cellStyle name="Norma11l" xfId="1069"/>
    <cellStyle name="normal" xfId="1070"/>
    <cellStyle name="Normal - Style1" xfId="1071"/>
    <cellStyle name="normal 10" xfId="1072"/>
    <cellStyle name="normal 11" xfId="1073"/>
    <cellStyle name="normal 12" xfId="1074"/>
    <cellStyle name="normal 13" xfId="1075"/>
    <cellStyle name="Normal 2" xfId="1076"/>
    <cellStyle name="Normal 2 2" xfId="1077"/>
    <cellStyle name="Normal 2 3" xfId="1078"/>
    <cellStyle name="Normal 2_Общехоз." xfId="1079"/>
    <cellStyle name="normal 3" xfId="1080"/>
    <cellStyle name="normal 4" xfId="1081"/>
    <cellStyle name="normal 5" xfId="1082"/>
    <cellStyle name="normal 6" xfId="1083"/>
    <cellStyle name="normal 7" xfId="1084"/>
    <cellStyle name="normal 8" xfId="1085"/>
    <cellStyle name="normal 9" xfId="1086"/>
    <cellStyle name="Normal." xfId="1087"/>
    <cellStyle name="Normal_06_9m" xfId="1088"/>
    <cellStyle name="Normal1" xfId="1089"/>
    <cellStyle name="Normal2" xfId="1090"/>
    <cellStyle name="NormalGB" xfId="1091"/>
    <cellStyle name="Normalny_24. 02. 97." xfId="1092"/>
    <cellStyle name="normбlnм_laroux" xfId="1093"/>
    <cellStyle name="Note" xfId="1094"/>
    <cellStyle name="number" xfId="1095"/>
    <cellStyle name="Ôčíŕíńîâűé [0]_(ňŕá 3č)" xfId="1096"/>
    <cellStyle name="Ôčíŕíńîâűé_(ňŕá 3č)" xfId="1097"/>
    <cellStyle name="Option" xfId="1098"/>
    <cellStyle name="Òûñÿ÷è [0]_cogs" xfId="1099"/>
    <cellStyle name="Òûñÿ÷è_cogs" xfId="1100"/>
    <cellStyle name="Output" xfId="1101"/>
    <cellStyle name="Page Number" xfId="1102"/>
    <cellStyle name="pb_page_heading_LS" xfId="1103"/>
    <cellStyle name="Percent_RS_Lianozovo-Samara_9m01" xfId="1104"/>
    <cellStyle name="Percent1" xfId="1105"/>
    <cellStyle name="Piug" xfId="1106"/>
    <cellStyle name="Plug" xfId="1107"/>
    <cellStyle name="Price_Body" xfId="1108"/>
    <cellStyle name="prochrek" xfId="1109"/>
    <cellStyle name="Protected" xfId="1110"/>
    <cellStyle name="Salomon Logo" xfId="1111"/>
    <cellStyle name="SAPBEXaggData" xfId="1112"/>
    <cellStyle name="SAPBEXaggDataEmph" xfId="1113"/>
    <cellStyle name="SAPBEXaggItem" xfId="1114"/>
    <cellStyle name="SAPBEXaggItemX" xfId="1115"/>
    <cellStyle name="SAPBEXchaText" xfId="1116"/>
    <cellStyle name="SAPBEXexcBad7" xfId="1117"/>
    <cellStyle name="SAPBEXexcBad8" xfId="1118"/>
    <cellStyle name="SAPBEXexcBad9" xfId="1119"/>
    <cellStyle name="SAPBEXexcCritical4" xfId="1120"/>
    <cellStyle name="SAPBEXexcCritical5" xfId="1121"/>
    <cellStyle name="SAPBEXexcCritical6" xfId="1122"/>
    <cellStyle name="SAPBEXexcGood1" xfId="1123"/>
    <cellStyle name="SAPBEXexcGood2" xfId="1124"/>
    <cellStyle name="SAPBEXexcGood3" xfId="1125"/>
    <cellStyle name="SAPBEXfilterDrill" xfId="1126"/>
    <cellStyle name="SAPBEXfilterItem" xfId="1127"/>
    <cellStyle name="SAPBEXfilterText" xfId="1128"/>
    <cellStyle name="SAPBEXformats" xfId="1129"/>
    <cellStyle name="SAPBEXheaderItem" xfId="1130"/>
    <cellStyle name="SAPBEXheaderText" xfId="1131"/>
    <cellStyle name="SAPBEXHLevel0" xfId="1132"/>
    <cellStyle name="SAPBEXHLevel0X" xfId="1133"/>
    <cellStyle name="SAPBEXHLevel1" xfId="1134"/>
    <cellStyle name="SAPBEXHLevel1X" xfId="1135"/>
    <cellStyle name="SAPBEXHLevel2" xfId="1136"/>
    <cellStyle name="SAPBEXHLevel2X" xfId="1137"/>
    <cellStyle name="SAPBEXHLevel3" xfId="1138"/>
    <cellStyle name="SAPBEXHLevel3X" xfId="1139"/>
    <cellStyle name="SAPBEXinputData" xfId="1140"/>
    <cellStyle name="SAPBEXresData" xfId="1141"/>
    <cellStyle name="SAPBEXresDataEmph" xfId="1142"/>
    <cellStyle name="SAPBEXresItem" xfId="1143"/>
    <cellStyle name="SAPBEXresItemX" xfId="1144"/>
    <cellStyle name="SAPBEXstdData" xfId="1145"/>
    <cellStyle name="SAPBEXstdDataEmph" xfId="1146"/>
    <cellStyle name="SAPBEXstdItem" xfId="1147"/>
    <cellStyle name="SAPBEXstdItemX" xfId="1148"/>
    <cellStyle name="SAPBEXtitle" xfId="1149"/>
    <cellStyle name="SAPBEXundefined" xfId="1150"/>
    <cellStyle name="st1" xfId="1151"/>
    <cellStyle name="Standard_NEGS" xfId="1152"/>
    <cellStyle name="Style 1" xfId="1153"/>
    <cellStyle name="Table Head" xfId="1154"/>
    <cellStyle name="Table Head Aligned" xfId="1155"/>
    <cellStyle name="Table Head Blue" xfId="1156"/>
    <cellStyle name="Table Head Green" xfId="1157"/>
    <cellStyle name="Table Head_Val_Sum_Graph" xfId="1158"/>
    <cellStyle name="Table Heading" xfId="1159"/>
    <cellStyle name="Table Heading 2" xfId="1160"/>
    <cellStyle name="Table Heading_EE.2REK.P2011.4.78(v0.3)" xfId="1161"/>
    <cellStyle name="Table Text" xfId="1162"/>
    <cellStyle name="Table Title" xfId="1163"/>
    <cellStyle name="Table Units" xfId="1164"/>
    <cellStyle name="Table_Header" xfId="1165"/>
    <cellStyle name="Text" xfId="1166"/>
    <cellStyle name="Text 1" xfId="1167"/>
    <cellStyle name="Text Head" xfId="1168"/>
    <cellStyle name="Text Head 1" xfId="1169"/>
    <cellStyle name="Title" xfId="1170"/>
    <cellStyle name="Title 4" xfId="1171"/>
    <cellStyle name="Total" xfId="1172"/>
    <cellStyle name="TotalCurrency" xfId="1173"/>
    <cellStyle name="Underline_Single" xfId="1174"/>
    <cellStyle name="Unit" xfId="1175"/>
    <cellStyle name="Warning Text" xfId="1176"/>
    <cellStyle name="year" xfId="1177"/>
    <cellStyle name="Акцент1 10" xfId="1178"/>
    <cellStyle name="Акцент1 2" xfId="1179"/>
    <cellStyle name="Акцент1 2 2" xfId="1180"/>
    <cellStyle name="Акцент1 3" xfId="1181"/>
    <cellStyle name="Акцент1 3 2" xfId="1182"/>
    <cellStyle name="Акцент1 4" xfId="1183"/>
    <cellStyle name="Акцент1 4 2" xfId="1184"/>
    <cellStyle name="Акцент1 5" xfId="1185"/>
    <cellStyle name="Акцент1 5 2" xfId="1186"/>
    <cellStyle name="Акцент1 6" xfId="1187"/>
    <cellStyle name="Акцент1 6 2" xfId="1188"/>
    <cellStyle name="Акцент1 7" xfId="1189"/>
    <cellStyle name="Акцент1 7 2" xfId="1190"/>
    <cellStyle name="Акцент1 8" xfId="1191"/>
    <cellStyle name="Акцент1 8 2" xfId="1192"/>
    <cellStyle name="Акцент1 9" xfId="1193"/>
    <cellStyle name="Акцент1 9 2" xfId="1194"/>
    <cellStyle name="Акцент2 10" xfId="1195"/>
    <cellStyle name="Акцент2 2" xfId="1196"/>
    <cellStyle name="Акцент2 2 2" xfId="1197"/>
    <cellStyle name="Акцент2 3" xfId="1198"/>
    <cellStyle name="Акцент2 3 2" xfId="1199"/>
    <cellStyle name="Акцент2 4" xfId="1200"/>
    <cellStyle name="Акцент2 4 2" xfId="1201"/>
    <cellStyle name="Акцент2 5" xfId="1202"/>
    <cellStyle name="Акцент2 5 2" xfId="1203"/>
    <cellStyle name="Акцент2 6" xfId="1204"/>
    <cellStyle name="Акцент2 6 2" xfId="1205"/>
    <cellStyle name="Акцент2 7" xfId="1206"/>
    <cellStyle name="Акцент2 7 2" xfId="1207"/>
    <cellStyle name="Акцент2 8" xfId="1208"/>
    <cellStyle name="Акцент2 8 2" xfId="1209"/>
    <cellStyle name="Акцент2 9" xfId="1210"/>
    <cellStyle name="Акцент2 9 2" xfId="1211"/>
    <cellStyle name="Акцент3 10" xfId="1212"/>
    <cellStyle name="Акцент3 2" xfId="1213"/>
    <cellStyle name="Акцент3 2 2" xfId="1214"/>
    <cellStyle name="Акцент3 3" xfId="1215"/>
    <cellStyle name="Акцент3 3 2" xfId="1216"/>
    <cellStyle name="Акцент3 4" xfId="1217"/>
    <cellStyle name="Акцент3 4 2" xfId="1218"/>
    <cellStyle name="Акцент3 5" xfId="1219"/>
    <cellStyle name="Акцент3 5 2" xfId="1220"/>
    <cellStyle name="Акцент3 6" xfId="1221"/>
    <cellStyle name="Акцент3 6 2" xfId="1222"/>
    <cellStyle name="Акцент3 7" xfId="1223"/>
    <cellStyle name="Акцент3 7 2" xfId="1224"/>
    <cellStyle name="Акцент3 8" xfId="1225"/>
    <cellStyle name="Акцент3 8 2" xfId="1226"/>
    <cellStyle name="Акцент3 9" xfId="1227"/>
    <cellStyle name="Акцент3 9 2" xfId="1228"/>
    <cellStyle name="Акцент4 10" xfId="1229"/>
    <cellStyle name="Акцент4 2" xfId="1230"/>
    <cellStyle name="Акцент4 2 2" xfId="1231"/>
    <cellStyle name="Акцент4 3" xfId="1232"/>
    <cellStyle name="Акцент4 3 2" xfId="1233"/>
    <cellStyle name="Акцент4 4" xfId="1234"/>
    <cellStyle name="Акцент4 4 2" xfId="1235"/>
    <cellStyle name="Акцент4 5" xfId="1236"/>
    <cellStyle name="Акцент4 5 2" xfId="1237"/>
    <cellStyle name="Акцент4 6" xfId="1238"/>
    <cellStyle name="Акцент4 6 2" xfId="1239"/>
    <cellStyle name="Акцент4 7" xfId="1240"/>
    <cellStyle name="Акцент4 7 2" xfId="1241"/>
    <cellStyle name="Акцент4 8" xfId="1242"/>
    <cellStyle name="Акцент4 8 2" xfId="1243"/>
    <cellStyle name="Акцент4 9" xfId="1244"/>
    <cellStyle name="Акцент4 9 2" xfId="1245"/>
    <cellStyle name="Акцент5 10" xfId="1246"/>
    <cellStyle name="Акцент5 2" xfId="1247"/>
    <cellStyle name="Акцент5 2 2" xfId="1248"/>
    <cellStyle name="Акцент5 3" xfId="1249"/>
    <cellStyle name="Акцент5 3 2" xfId="1250"/>
    <cellStyle name="Акцент5 4" xfId="1251"/>
    <cellStyle name="Акцент5 4 2" xfId="1252"/>
    <cellStyle name="Акцент5 5" xfId="1253"/>
    <cellStyle name="Акцент5 5 2" xfId="1254"/>
    <cellStyle name="Акцент5 6" xfId="1255"/>
    <cellStyle name="Акцент5 6 2" xfId="1256"/>
    <cellStyle name="Акцент5 7" xfId="1257"/>
    <cellStyle name="Акцент5 7 2" xfId="1258"/>
    <cellStyle name="Акцент5 8" xfId="1259"/>
    <cellStyle name="Акцент5 8 2" xfId="1260"/>
    <cellStyle name="Акцент5 9" xfId="1261"/>
    <cellStyle name="Акцент5 9 2" xfId="1262"/>
    <cellStyle name="Акцент6 10" xfId="1263"/>
    <cellStyle name="Акцент6 2" xfId="1264"/>
    <cellStyle name="Акцент6 2 2" xfId="1265"/>
    <cellStyle name="Акцент6 3" xfId="1266"/>
    <cellStyle name="Акцент6 3 2" xfId="1267"/>
    <cellStyle name="Акцент6 4" xfId="1268"/>
    <cellStyle name="Акцент6 4 2" xfId="1269"/>
    <cellStyle name="Акцент6 5" xfId="1270"/>
    <cellStyle name="Акцент6 5 2" xfId="1271"/>
    <cellStyle name="Акцент6 6" xfId="1272"/>
    <cellStyle name="Акцент6 6 2" xfId="1273"/>
    <cellStyle name="Акцент6 7" xfId="1274"/>
    <cellStyle name="Акцент6 7 2" xfId="1275"/>
    <cellStyle name="Акцент6 8" xfId="1276"/>
    <cellStyle name="Акцент6 8 2" xfId="1277"/>
    <cellStyle name="Акцент6 9" xfId="1278"/>
    <cellStyle name="Акцент6 9 2" xfId="1279"/>
    <cellStyle name="Беззащитный" xfId="1280"/>
    <cellStyle name="Ввод  10" xfId="1281"/>
    <cellStyle name="Ввод  2" xfId="1282"/>
    <cellStyle name="Ввод  2 2" xfId="1283"/>
    <cellStyle name="Ввод  2_46EE.2011(v1.0)" xfId="1284"/>
    <cellStyle name="Ввод  3" xfId="1285"/>
    <cellStyle name="Ввод  3 2" xfId="1286"/>
    <cellStyle name="Ввод  3_46EE.2011(v1.0)" xfId="1287"/>
    <cellStyle name="Ввод  4" xfId="1288"/>
    <cellStyle name="Ввод  4 2" xfId="1289"/>
    <cellStyle name="Ввод  4_46EE.2011(v1.0)" xfId="1290"/>
    <cellStyle name="Ввод  5" xfId="1291"/>
    <cellStyle name="Ввод  5 2" xfId="1292"/>
    <cellStyle name="Ввод  5_46EE.2011(v1.0)" xfId="1293"/>
    <cellStyle name="Ввод  6" xfId="1294"/>
    <cellStyle name="Ввод  6 2" xfId="1295"/>
    <cellStyle name="Ввод  6_46EE.2011(v1.0)" xfId="1296"/>
    <cellStyle name="Ввод  7" xfId="1297"/>
    <cellStyle name="Ввод  7 2" xfId="1298"/>
    <cellStyle name="Ввод  7_46EE.2011(v1.0)" xfId="1299"/>
    <cellStyle name="Ввод  8" xfId="1300"/>
    <cellStyle name="Ввод  8 2" xfId="1301"/>
    <cellStyle name="Ввод  8_46EE.2011(v1.0)" xfId="1302"/>
    <cellStyle name="Ввод  9" xfId="1303"/>
    <cellStyle name="Ввод  9 2" xfId="1304"/>
    <cellStyle name="Ввод  9_46EE.2011(v1.0)" xfId="1305"/>
    <cellStyle name="Верт. заголовок" xfId="1306"/>
    <cellStyle name="Вес_продукта" xfId="1307"/>
    <cellStyle name="Вывод 10" xfId="1308"/>
    <cellStyle name="Вывод 2" xfId="1309"/>
    <cellStyle name="Вывод 2 2" xfId="1310"/>
    <cellStyle name="Вывод 2_46EE.2011(v1.0)" xfId="1311"/>
    <cellStyle name="Вывод 3" xfId="1312"/>
    <cellStyle name="Вывод 3 2" xfId="1313"/>
    <cellStyle name="Вывод 3_46EE.2011(v1.0)" xfId="1314"/>
    <cellStyle name="Вывод 4" xfId="1315"/>
    <cellStyle name="Вывод 4 2" xfId="1316"/>
    <cellStyle name="Вывод 4_46EE.2011(v1.0)" xfId="1317"/>
    <cellStyle name="Вывод 5" xfId="1318"/>
    <cellStyle name="Вывод 5 2" xfId="1319"/>
    <cellStyle name="Вывод 5_46EE.2011(v1.0)" xfId="1320"/>
    <cellStyle name="Вывод 6" xfId="1321"/>
    <cellStyle name="Вывод 6 2" xfId="1322"/>
    <cellStyle name="Вывод 6_46EE.2011(v1.0)" xfId="1323"/>
    <cellStyle name="Вывод 7" xfId="1324"/>
    <cellStyle name="Вывод 7 2" xfId="1325"/>
    <cellStyle name="Вывод 7_46EE.2011(v1.0)" xfId="1326"/>
    <cellStyle name="Вывод 8" xfId="1327"/>
    <cellStyle name="Вывод 8 2" xfId="1328"/>
    <cellStyle name="Вывод 8_46EE.2011(v1.0)" xfId="1329"/>
    <cellStyle name="Вывод 9" xfId="1330"/>
    <cellStyle name="Вывод 9 2" xfId="1331"/>
    <cellStyle name="Вывод 9_46EE.2011(v1.0)" xfId="1332"/>
    <cellStyle name="Вычисление 10" xfId="1333"/>
    <cellStyle name="Вычисление 2" xfId="1334"/>
    <cellStyle name="Вычисление 2 2" xfId="1335"/>
    <cellStyle name="Вычисление 2_46EE.2011(v1.0)" xfId="1336"/>
    <cellStyle name="Вычисление 3" xfId="1337"/>
    <cellStyle name="Вычисление 3 2" xfId="1338"/>
    <cellStyle name="Вычисление 3_46EE.2011(v1.0)" xfId="1339"/>
    <cellStyle name="Вычисление 4" xfId="1340"/>
    <cellStyle name="Вычисление 4 2" xfId="1341"/>
    <cellStyle name="Вычисление 4_46EE.2011(v1.0)" xfId="1342"/>
    <cellStyle name="Вычисление 5" xfId="1343"/>
    <cellStyle name="Вычисление 5 2" xfId="1344"/>
    <cellStyle name="Вычисление 5_46EE.2011(v1.0)" xfId="1345"/>
    <cellStyle name="Вычисление 6" xfId="1346"/>
    <cellStyle name="Вычисление 6 2" xfId="1347"/>
    <cellStyle name="Вычисление 6_46EE.2011(v1.0)" xfId="1348"/>
    <cellStyle name="Вычисление 7" xfId="1349"/>
    <cellStyle name="Вычисление 7 2" xfId="1350"/>
    <cellStyle name="Вычисление 7_46EE.2011(v1.0)" xfId="1351"/>
    <cellStyle name="Вычисление 8" xfId="1352"/>
    <cellStyle name="Вычисление 8 2" xfId="1353"/>
    <cellStyle name="Вычисление 8_46EE.2011(v1.0)" xfId="1354"/>
    <cellStyle name="Вычисление 9" xfId="1355"/>
    <cellStyle name="Вычисление 9 2" xfId="1356"/>
    <cellStyle name="Вычисление 9_46EE.2011(v1.0)" xfId="1357"/>
    <cellStyle name="Гиперссылка 2" xfId="1358"/>
    <cellStyle name="Гиперссылка 2 2" xfId="1359"/>
    <cellStyle name="Гиперссылка 3" xfId="1360"/>
    <cellStyle name="Гиперссылка 4" xfId="1361"/>
    <cellStyle name="Гиперссылка_Новая инструкция1_фст" xfId="1362"/>
    <cellStyle name="Группа" xfId="1363"/>
    <cellStyle name="Группа 0" xfId="1364"/>
    <cellStyle name="Группа 1" xfId="1365"/>
    <cellStyle name="Группа 2" xfId="1366"/>
    <cellStyle name="Группа 3" xfId="1367"/>
    <cellStyle name="Группа 4" xfId="1368"/>
    <cellStyle name="Группа 5" xfId="1369"/>
    <cellStyle name="Группа 6" xfId="1370"/>
    <cellStyle name="Группа 7" xfId="1371"/>
    <cellStyle name="Группа 8" xfId="1372"/>
    <cellStyle name="Группа_additional slides_04.12.03 _1" xfId="1373"/>
    <cellStyle name="ДАТА" xfId="1374"/>
    <cellStyle name="ДАТА 2" xfId="1375"/>
    <cellStyle name="ДАТА 3" xfId="1376"/>
    <cellStyle name="ДАТА 4" xfId="1377"/>
    <cellStyle name="ДАТА 5" xfId="1378"/>
    <cellStyle name="ДАТА 6" xfId="1379"/>
    <cellStyle name="ДАТА 7" xfId="1380"/>
    <cellStyle name="ДАТА 8" xfId="1381"/>
    <cellStyle name="ДАТА 9" xfId="1382"/>
    <cellStyle name="ДАТА_1" xfId="1383"/>
    <cellStyle name="Денежный 2" xfId="1384"/>
    <cellStyle name="Денежный 2 2" xfId="1385"/>
    <cellStyle name="Денежный 2_INDEX.STATION.2012(v1.0)_" xfId="1386"/>
    <cellStyle name="Заголовок" xfId="1387"/>
    <cellStyle name="Заголовок 1 10" xfId="1388"/>
    <cellStyle name="Заголовок 1 2" xfId="1389"/>
    <cellStyle name="Заголовок 1 2 2" xfId="1390"/>
    <cellStyle name="Заголовок 1 2_46EE.2011(v1.0)" xfId="1391"/>
    <cellStyle name="Заголовок 1 3" xfId="1392"/>
    <cellStyle name="Заголовок 1 3 2" xfId="1393"/>
    <cellStyle name="Заголовок 1 3_46EE.2011(v1.0)" xfId="1394"/>
    <cellStyle name="Заголовок 1 4" xfId="1395"/>
    <cellStyle name="Заголовок 1 4 2" xfId="1396"/>
    <cellStyle name="Заголовок 1 4_46EE.2011(v1.0)" xfId="1397"/>
    <cellStyle name="Заголовок 1 5" xfId="1398"/>
    <cellStyle name="Заголовок 1 5 2" xfId="1399"/>
    <cellStyle name="Заголовок 1 5_46EE.2011(v1.0)" xfId="1400"/>
    <cellStyle name="Заголовок 1 6" xfId="1401"/>
    <cellStyle name="Заголовок 1 6 2" xfId="1402"/>
    <cellStyle name="Заголовок 1 6_46EE.2011(v1.0)" xfId="1403"/>
    <cellStyle name="Заголовок 1 7" xfId="1404"/>
    <cellStyle name="Заголовок 1 7 2" xfId="1405"/>
    <cellStyle name="Заголовок 1 7_46EE.2011(v1.0)" xfId="1406"/>
    <cellStyle name="Заголовок 1 8" xfId="1407"/>
    <cellStyle name="Заголовок 1 8 2" xfId="1408"/>
    <cellStyle name="Заголовок 1 8_46EE.2011(v1.0)" xfId="1409"/>
    <cellStyle name="Заголовок 1 9" xfId="1410"/>
    <cellStyle name="Заголовок 1 9 2" xfId="1411"/>
    <cellStyle name="Заголовок 1 9_46EE.2011(v1.0)" xfId="1412"/>
    <cellStyle name="Заголовок 2 10" xfId="1413"/>
    <cellStyle name="Заголовок 2 2" xfId="1414"/>
    <cellStyle name="Заголовок 2 2 2" xfId="1415"/>
    <cellStyle name="Заголовок 2 2_46EE.2011(v1.0)" xfId="1416"/>
    <cellStyle name="Заголовок 2 3" xfId="1417"/>
    <cellStyle name="Заголовок 2 3 2" xfId="1418"/>
    <cellStyle name="Заголовок 2 3_46EE.2011(v1.0)" xfId="1419"/>
    <cellStyle name="Заголовок 2 4" xfId="1420"/>
    <cellStyle name="Заголовок 2 4 2" xfId="1421"/>
    <cellStyle name="Заголовок 2 4_46EE.2011(v1.0)" xfId="1422"/>
    <cellStyle name="Заголовок 2 5" xfId="1423"/>
    <cellStyle name="Заголовок 2 5 2" xfId="1424"/>
    <cellStyle name="Заголовок 2 5_46EE.2011(v1.0)" xfId="1425"/>
    <cellStyle name="Заголовок 2 6" xfId="1426"/>
    <cellStyle name="Заголовок 2 6 2" xfId="1427"/>
    <cellStyle name="Заголовок 2 6_46EE.2011(v1.0)" xfId="1428"/>
    <cellStyle name="Заголовок 2 7" xfId="1429"/>
    <cellStyle name="Заголовок 2 7 2" xfId="1430"/>
    <cellStyle name="Заголовок 2 7_46EE.2011(v1.0)" xfId="1431"/>
    <cellStyle name="Заголовок 2 8" xfId="1432"/>
    <cellStyle name="Заголовок 2 8 2" xfId="1433"/>
    <cellStyle name="Заголовок 2 8_46EE.2011(v1.0)" xfId="1434"/>
    <cellStyle name="Заголовок 2 9" xfId="1435"/>
    <cellStyle name="Заголовок 2 9 2" xfId="1436"/>
    <cellStyle name="Заголовок 2 9_46EE.2011(v1.0)" xfId="1437"/>
    <cellStyle name="Заголовок 3 10" xfId="1438"/>
    <cellStyle name="Заголовок 3 2" xfId="1439"/>
    <cellStyle name="Заголовок 3 2 2" xfId="1440"/>
    <cellStyle name="Заголовок 3 2_46EE.2011(v1.0)" xfId="1441"/>
    <cellStyle name="Заголовок 3 3" xfId="1442"/>
    <cellStyle name="Заголовок 3 3 2" xfId="1443"/>
    <cellStyle name="Заголовок 3 3_46EE.2011(v1.0)" xfId="1444"/>
    <cellStyle name="Заголовок 3 4" xfId="1445"/>
    <cellStyle name="Заголовок 3 4 2" xfId="1446"/>
    <cellStyle name="Заголовок 3 4_46EE.2011(v1.0)" xfId="1447"/>
    <cellStyle name="Заголовок 3 5" xfId="1448"/>
    <cellStyle name="Заголовок 3 5 2" xfId="1449"/>
    <cellStyle name="Заголовок 3 5_46EE.2011(v1.0)" xfId="1450"/>
    <cellStyle name="Заголовок 3 6" xfId="1451"/>
    <cellStyle name="Заголовок 3 6 2" xfId="1452"/>
    <cellStyle name="Заголовок 3 6_46EE.2011(v1.0)" xfId="1453"/>
    <cellStyle name="Заголовок 3 7" xfId="1454"/>
    <cellStyle name="Заголовок 3 7 2" xfId="1455"/>
    <cellStyle name="Заголовок 3 7_46EE.2011(v1.0)" xfId="1456"/>
    <cellStyle name="Заголовок 3 8" xfId="1457"/>
    <cellStyle name="Заголовок 3 8 2" xfId="1458"/>
    <cellStyle name="Заголовок 3 8_46EE.2011(v1.0)" xfId="1459"/>
    <cellStyle name="Заголовок 3 9" xfId="1460"/>
    <cellStyle name="Заголовок 3 9 2" xfId="1461"/>
    <cellStyle name="Заголовок 3 9_46EE.2011(v1.0)" xfId="1462"/>
    <cellStyle name="Заголовок 4 10" xfId="1463"/>
    <cellStyle name="Заголовок 4 2" xfId="1464"/>
    <cellStyle name="Заголовок 4 2 2" xfId="1465"/>
    <cellStyle name="Заголовок 4 3" xfId="1466"/>
    <cellStyle name="Заголовок 4 3 2" xfId="1467"/>
    <cellStyle name="Заголовок 4 4" xfId="1468"/>
    <cellStyle name="Заголовок 4 4 2" xfId="1469"/>
    <cellStyle name="Заголовок 4 5" xfId="1470"/>
    <cellStyle name="Заголовок 4 5 2" xfId="1471"/>
    <cellStyle name="Заголовок 4 6" xfId="1472"/>
    <cellStyle name="Заголовок 4 6 2" xfId="1473"/>
    <cellStyle name="Заголовок 4 7" xfId="1474"/>
    <cellStyle name="Заголовок 4 7 2" xfId="1475"/>
    <cellStyle name="Заголовок 4 8" xfId="1476"/>
    <cellStyle name="Заголовок 4 8 2" xfId="1477"/>
    <cellStyle name="Заголовок 4 9" xfId="1478"/>
    <cellStyle name="Заголовок 4 9 2" xfId="1479"/>
    <cellStyle name="ЗАГОЛОВОК1" xfId="1480"/>
    <cellStyle name="ЗАГОЛОВОК2" xfId="1481"/>
    <cellStyle name="ЗаголовокСтолбца" xfId="4"/>
    <cellStyle name="Защитный" xfId="1482"/>
    <cellStyle name="Значение" xfId="7"/>
    <cellStyle name="Зоголовок" xfId="1483"/>
    <cellStyle name="Итог 10" xfId="1484"/>
    <cellStyle name="Итог 2" xfId="1485"/>
    <cellStyle name="Итог 2 2" xfId="1486"/>
    <cellStyle name="Итог 2_46EE.2011(v1.0)" xfId="1487"/>
    <cellStyle name="Итог 3" xfId="1488"/>
    <cellStyle name="Итог 3 2" xfId="1489"/>
    <cellStyle name="Итог 3_46EE.2011(v1.0)" xfId="1490"/>
    <cellStyle name="Итог 4" xfId="1491"/>
    <cellStyle name="Итог 4 2" xfId="1492"/>
    <cellStyle name="Итог 4_46EE.2011(v1.0)" xfId="1493"/>
    <cellStyle name="Итог 5" xfId="1494"/>
    <cellStyle name="Итог 5 2" xfId="1495"/>
    <cellStyle name="Итог 5_46EE.2011(v1.0)" xfId="1496"/>
    <cellStyle name="Итог 6" xfId="1497"/>
    <cellStyle name="Итог 6 2" xfId="1498"/>
    <cellStyle name="Итог 6_46EE.2011(v1.0)" xfId="1499"/>
    <cellStyle name="Итог 7" xfId="1500"/>
    <cellStyle name="Итог 7 2" xfId="1501"/>
    <cellStyle name="Итог 7_46EE.2011(v1.0)" xfId="1502"/>
    <cellStyle name="Итог 8" xfId="1503"/>
    <cellStyle name="Итог 8 2" xfId="1504"/>
    <cellStyle name="Итог 8_46EE.2011(v1.0)" xfId="1505"/>
    <cellStyle name="Итог 9" xfId="1506"/>
    <cellStyle name="Итог 9 2" xfId="1507"/>
    <cellStyle name="Итог 9_46EE.2011(v1.0)" xfId="1508"/>
    <cellStyle name="Итого" xfId="1509"/>
    <cellStyle name="ИТОГОВЫЙ" xfId="1510"/>
    <cellStyle name="ИТОГОВЫЙ 2" xfId="1511"/>
    <cellStyle name="ИТОГОВЫЙ 3" xfId="1512"/>
    <cellStyle name="ИТОГОВЫЙ 4" xfId="1513"/>
    <cellStyle name="ИТОГОВЫЙ 5" xfId="1514"/>
    <cellStyle name="ИТОГОВЫЙ 6" xfId="1515"/>
    <cellStyle name="ИТОГОВЫЙ 7" xfId="1516"/>
    <cellStyle name="ИТОГОВЫЙ 8" xfId="1517"/>
    <cellStyle name="ИТОГОВЫЙ 9" xfId="1518"/>
    <cellStyle name="ИТОГОВЫЙ_1" xfId="1519"/>
    <cellStyle name="Контрольная ячейка 10" xfId="1520"/>
    <cellStyle name="Контрольная ячейка 2" xfId="1521"/>
    <cellStyle name="Контрольная ячейка 2 2" xfId="1522"/>
    <cellStyle name="Контрольная ячейка 2_46EE.2011(v1.0)" xfId="1523"/>
    <cellStyle name="Контрольная ячейка 3" xfId="1524"/>
    <cellStyle name="Контрольная ячейка 3 2" xfId="1525"/>
    <cellStyle name="Контрольная ячейка 3_46EE.2011(v1.0)" xfId="1526"/>
    <cellStyle name="Контрольная ячейка 4" xfId="1527"/>
    <cellStyle name="Контрольная ячейка 4 2" xfId="1528"/>
    <cellStyle name="Контрольная ячейка 4_46EE.2011(v1.0)" xfId="1529"/>
    <cellStyle name="Контрольная ячейка 5" xfId="1530"/>
    <cellStyle name="Контрольная ячейка 5 2" xfId="1531"/>
    <cellStyle name="Контрольная ячейка 5_46EE.2011(v1.0)" xfId="1532"/>
    <cellStyle name="Контрольная ячейка 6" xfId="1533"/>
    <cellStyle name="Контрольная ячейка 6 2" xfId="1534"/>
    <cellStyle name="Контрольная ячейка 6_46EE.2011(v1.0)" xfId="1535"/>
    <cellStyle name="Контрольная ячейка 7" xfId="1536"/>
    <cellStyle name="Контрольная ячейка 7 2" xfId="1537"/>
    <cellStyle name="Контрольная ячейка 7_46EE.2011(v1.0)" xfId="1538"/>
    <cellStyle name="Контрольная ячейка 8" xfId="1539"/>
    <cellStyle name="Контрольная ячейка 8 2" xfId="1540"/>
    <cellStyle name="Контрольная ячейка 8_46EE.2011(v1.0)" xfId="1541"/>
    <cellStyle name="Контрольная ячейка 9" xfId="1542"/>
    <cellStyle name="Контрольная ячейка 9 2" xfId="1543"/>
    <cellStyle name="Контрольная ячейка 9_46EE.2011(v1.0)" xfId="1544"/>
    <cellStyle name="Миша (бланки отчетности)" xfId="1545"/>
    <cellStyle name="Мои наименования показателей" xfId="1548"/>
    <cellStyle name="Мои наименования показателей 2" xfId="1549"/>
    <cellStyle name="Мои наименования показателей 2 2" xfId="1550"/>
    <cellStyle name="Мои наименования показателей 2 3" xfId="1551"/>
    <cellStyle name="Мои наименования показателей 2 4" xfId="1552"/>
    <cellStyle name="Мои наименования показателей 2 5" xfId="1553"/>
    <cellStyle name="Мои наименования показателей 2 6" xfId="1554"/>
    <cellStyle name="Мои наименования показателей 2 7" xfId="1555"/>
    <cellStyle name="Мои наименования показателей 2 8" xfId="1556"/>
    <cellStyle name="Мои наименования показателей 2 9" xfId="1557"/>
    <cellStyle name="Мои наименования показателей 2_1" xfId="1558"/>
    <cellStyle name="Мои наименования показателей 3" xfId="1559"/>
    <cellStyle name="Мои наименования показателей 3 2" xfId="1560"/>
    <cellStyle name="Мои наименования показателей 3 3" xfId="1561"/>
    <cellStyle name="Мои наименования показателей 3 4" xfId="1562"/>
    <cellStyle name="Мои наименования показателей 3 5" xfId="1563"/>
    <cellStyle name="Мои наименования показателей 3 6" xfId="1564"/>
    <cellStyle name="Мои наименования показателей 3 7" xfId="1565"/>
    <cellStyle name="Мои наименования показателей 3 8" xfId="1566"/>
    <cellStyle name="Мои наименования показателей 3 9" xfId="1567"/>
    <cellStyle name="Мои наименования показателей 3_1" xfId="1568"/>
    <cellStyle name="Мои наименования показателей 4" xfId="1569"/>
    <cellStyle name="Мои наименования показателей 4 2" xfId="1570"/>
    <cellStyle name="Мои наименования показателей 4 3" xfId="1571"/>
    <cellStyle name="Мои наименования показателей 4 4" xfId="1572"/>
    <cellStyle name="Мои наименования показателей 4 5" xfId="1573"/>
    <cellStyle name="Мои наименования показателей 4 6" xfId="1574"/>
    <cellStyle name="Мои наименования показателей 4 7" xfId="1575"/>
    <cellStyle name="Мои наименования показателей 4 8" xfId="1576"/>
    <cellStyle name="Мои наименования показателей 4 9" xfId="1577"/>
    <cellStyle name="Мои наименования показателей 4_1" xfId="1578"/>
    <cellStyle name="Мои наименования показателей 5" xfId="1579"/>
    <cellStyle name="Мои наименования показателей 5 2" xfId="1580"/>
    <cellStyle name="Мои наименования показателей 5 3" xfId="1581"/>
    <cellStyle name="Мои наименования показателей 5 4" xfId="1582"/>
    <cellStyle name="Мои наименования показателей 5 5" xfId="1583"/>
    <cellStyle name="Мои наименования показателей 5 6" xfId="1584"/>
    <cellStyle name="Мои наименования показателей 5 7" xfId="1585"/>
    <cellStyle name="Мои наименования показателей 5 8" xfId="1586"/>
    <cellStyle name="Мои наименования показателей 5 9" xfId="1587"/>
    <cellStyle name="Мои наименования показателей 5_1" xfId="1588"/>
    <cellStyle name="Мои наименования показателей 6" xfId="1589"/>
    <cellStyle name="Мои наименования показателей 6 2" xfId="1590"/>
    <cellStyle name="Мои наименования показателей 6 3" xfId="1591"/>
    <cellStyle name="Мои наименования показателей 6_46EE.2011(v1.0)" xfId="1592"/>
    <cellStyle name="Мои наименования показателей 7" xfId="1593"/>
    <cellStyle name="Мои наименования показателей 7 2" xfId="1594"/>
    <cellStyle name="Мои наименования показателей 7 3" xfId="1595"/>
    <cellStyle name="Мои наименования показателей 7_46EE.2011(v1.0)" xfId="1596"/>
    <cellStyle name="Мои наименования показателей 8" xfId="1597"/>
    <cellStyle name="Мои наименования показателей 8 2" xfId="1598"/>
    <cellStyle name="Мои наименования показателей 8 3" xfId="1599"/>
    <cellStyle name="Мои наименования показателей 8_46EE.2011(v1.0)" xfId="1600"/>
    <cellStyle name="Мои наименования показателей_46EE.2011" xfId="1601"/>
    <cellStyle name="Мой заголовок" xfId="1546"/>
    <cellStyle name="Мой заголовок листа" xfId="1547"/>
    <cellStyle name="назв фил" xfId="1602"/>
    <cellStyle name="Название 10" xfId="1603"/>
    <cellStyle name="Название 2" xfId="1604"/>
    <cellStyle name="Название 2 2" xfId="1605"/>
    <cellStyle name="Название 3" xfId="1606"/>
    <cellStyle name="Название 3 2" xfId="1607"/>
    <cellStyle name="Название 4" xfId="1608"/>
    <cellStyle name="Название 4 2" xfId="1609"/>
    <cellStyle name="Название 5" xfId="1610"/>
    <cellStyle name="Название 5 2" xfId="1611"/>
    <cellStyle name="Название 6" xfId="1612"/>
    <cellStyle name="Название 6 2" xfId="1613"/>
    <cellStyle name="Название 7" xfId="1614"/>
    <cellStyle name="Название 7 2" xfId="1615"/>
    <cellStyle name="Название 8" xfId="1616"/>
    <cellStyle name="Название 8 2" xfId="1617"/>
    <cellStyle name="Название 9" xfId="1618"/>
    <cellStyle name="Название 9 2" xfId="1619"/>
    <cellStyle name="Невидимый" xfId="1620"/>
    <cellStyle name="Нейтральный 10" xfId="1621"/>
    <cellStyle name="Нейтральный 2" xfId="1622"/>
    <cellStyle name="Нейтральный 2 2" xfId="1623"/>
    <cellStyle name="Нейтральный 3" xfId="1624"/>
    <cellStyle name="Нейтральный 3 2" xfId="1625"/>
    <cellStyle name="Нейтральный 4" xfId="1626"/>
    <cellStyle name="Нейтральный 4 2" xfId="1627"/>
    <cellStyle name="Нейтральный 5" xfId="1628"/>
    <cellStyle name="Нейтральный 5 2" xfId="1629"/>
    <cellStyle name="Нейтральный 6" xfId="1630"/>
    <cellStyle name="Нейтральный 6 2" xfId="1631"/>
    <cellStyle name="Нейтральный 7" xfId="1632"/>
    <cellStyle name="Нейтральный 7 2" xfId="1633"/>
    <cellStyle name="Нейтральный 8" xfId="1634"/>
    <cellStyle name="Нейтральный 8 2" xfId="1635"/>
    <cellStyle name="Нейтральный 9" xfId="1636"/>
    <cellStyle name="Нейтральный 9 2" xfId="1637"/>
    <cellStyle name="Низ1" xfId="1638"/>
    <cellStyle name="Низ2" xfId="1639"/>
    <cellStyle name="Обычный" xfId="0" builtinId="0"/>
    <cellStyle name="Обычный 10" xfId="1640"/>
    <cellStyle name="Обычный 11" xfId="1641"/>
    <cellStyle name="Обычный 11 2" xfId="1642"/>
    <cellStyle name="Обычный 11 3" xfId="1643"/>
    <cellStyle name="Обычный 11_ARMRAZR" xfId="1644"/>
    <cellStyle name="Обычный 12" xfId="1645"/>
    <cellStyle name="Обычный 12 2" xfId="1646"/>
    <cellStyle name="Обычный 12 3" xfId="1647"/>
    <cellStyle name="Обычный 13" xfId="1648"/>
    <cellStyle name="Обычный 14" xfId="1649"/>
    <cellStyle name="Обычный 2" xfId="1650"/>
    <cellStyle name="Обычный 2 2" xfId="1651"/>
    <cellStyle name="Обычный 2 2 2" xfId="1652"/>
    <cellStyle name="Обычный 2 2 3" xfId="1653"/>
    <cellStyle name="Обычный 2 2_46EE.2011(v1.0)" xfId="1654"/>
    <cellStyle name="Обычный 2 3" xfId="1655"/>
    <cellStyle name="Обычный 2 3 2" xfId="1656"/>
    <cellStyle name="Обычный 2 3 3" xfId="1657"/>
    <cellStyle name="Обычный 2 3_46EE.2011(v1.0)" xfId="1658"/>
    <cellStyle name="Обычный 2 4" xfId="1659"/>
    <cellStyle name="Обычный 2 4 2" xfId="1660"/>
    <cellStyle name="Обычный 2 4 3" xfId="1661"/>
    <cellStyle name="Обычный 2 4_46EE.2011(v1.0)" xfId="1662"/>
    <cellStyle name="Обычный 2 5" xfId="1663"/>
    <cellStyle name="Обычный 2 5 2" xfId="1664"/>
    <cellStyle name="Обычный 2 5 3" xfId="1665"/>
    <cellStyle name="Обычный 2 5_46EE.2011(v1.0)" xfId="1666"/>
    <cellStyle name="Обычный 2 6" xfId="1667"/>
    <cellStyle name="Обычный 2 6 2" xfId="1668"/>
    <cellStyle name="Обычный 2 6 3" xfId="1669"/>
    <cellStyle name="Обычный 2 6_46EE.2011(v1.0)" xfId="1670"/>
    <cellStyle name="Обычный 2 7" xfId="1671"/>
    <cellStyle name="Обычный 2_1" xfId="1672"/>
    <cellStyle name="Обычный 2_НВВ - сети долгосрочный (15.07) - передано на оформление 2" xfId="3"/>
    <cellStyle name="Обычный 3" xfId="1673"/>
    <cellStyle name="Обычный 3 2" xfId="1674"/>
    <cellStyle name="Обычный 3 3" xfId="1675"/>
    <cellStyle name="Обычный 3_Общехоз." xfId="1676"/>
    <cellStyle name="Обычный 4" xfId="1677"/>
    <cellStyle name="Обычный 4 2" xfId="1678"/>
    <cellStyle name="Обычный 4 2 2" xfId="1679"/>
    <cellStyle name="Обычный 4 2_BALANCE.WARM.2011YEAR(v1.5)" xfId="1680"/>
    <cellStyle name="Обычный 4_EE.20.MET.SVOD.2.73_v0.1" xfId="1681"/>
    <cellStyle name="Обычный 5" xfId="1682"/>
    <cellStyle name="Обычный 6" xfId="1683"/>
    <cellStyle name="Обычный 7" xfId="1684"/>
    <cellStyle name="Обычный 8" xfId="1685"/>
    <cellStyle name="Обычный 9" xfId="1686"/>
    <cellStyle name="Обычный_PRIL1.ELECTR 2 2" xfId="1"/>
    <cellStyle name="Обычный_ЖКУ_проект3 2 2" xfId="2"/>
    <cellStyle name="Обычный_Формы 2-РЭК и  3-РЭК " xfId="6"/>
    <cellStyle name="Ошибка" xfId="1687"/>
    <cellStyle name="Плохой 10" xfId="1688"/>
    <cellStyle name="Плохой 2" xfId="1689"/>
    <cellStyle name="Плохой 2 2" xfId="1690"/>
    <cellStyle name="Плохой 3" xfId="1691"/>
    <cellStyle name="Плохой 3 2" xfId="1692"/>
    <cellStyle name="Плохой 4" xfId="1693"/>
    <cellStyle name="Плохой 4 2" xfId="1694"/>
    <cellStyle name="Плохой 5" xfId="1695"/>
    <cellStyle name="Плохой 5 2" xfId="1696"/>
    <cellStyle name="Плохой 6" xfId="1697"/>
    <cellStyle name="Плохой 6 2" xfId="1698"/>
    <cellStyle name="Плохой 7" xfId="1699"/>
    <cellStyle name="Плохой 7 2" xfId="1700"/>
    <cellStyle name="Плохой 8" xfId="1701"/>
    <cellStyle name="Плохой 8 2" xfId="1702"/>
    <cellStyle name="Плохой 9" xfId="1703"/>
    <cellStyle name="Плохой 9 2" xfId="1704"/>
    <cellStyle name="По центру с переносом" xfId="1705"/>
    <cellStyle name="По ширине с переносом" xfId="1706"/>
    <cellStyle name="Подгруппа" xfId="1707"/>
    <cellStyle name="Поле ввода" xfId="1708"/>
    <cellStyle name="Пояснение 10" xfId="1709"/>
    <cellStyle name="Пояснение 2" xfId="1710"/>
    <cellStyle name="Пояснение 2 2" xfId="1711"/>
    <cellStyle name="Пояснение 3" xfId="1712"/>
    <cellStyle name="Пояснение 3 2" xfId="1713"/>
    <cellStyle name="Пояснение 4" xfId="1714"/>
    <cellStyle name="Пояснение 4 2" xfId="1715"/>
    <cellStyle name="Пояснение 5" xfId="1716"/>
    <cellStyle name="Пояснение 5 2" xfId="1717"/>
    <cellStyle name="Пояснение 6" xfId="1718"/>
    <cellStyle name="Пояснение 6 2" xfId="1719"/>
    <cellStyle name="Пояснение 7" xfId="1720"/>
    <cellStyle name="Пояснение 7 2" xfId="1721"/>
    <cellStyle name="Пояснение 8" xfId="1722"/>
    <cellStyle name="Пояснение 8 2" xfId="1723"/>
    <cellStyle name="Пояснение 9" xfId="1724"/>
    <cellStyle name="Пояснение 9 2" xfId="1725"/>
    <cellStyle name="Примечание 10" xfId="1726"/>
    <cellStyle name="Примечание 10 2" xfId="1727"/>
    <cellStyle name="Примечание 10 3" xfId="1728"/>
    <cellStyle name="Примечание 10_46EE.2011(v1.0)" xfId="1729"/>
    <cellStyle name="Примечание 11" xfId="1730"/>
    <cellStyle name="Примечание 11 2" xfId="1731"/>
    <cellStyle name="Примечание 11 3" xfId="1732"/>
    <cellStyle name="Примечание 11_46EE.2011(v1.0)" xfId="1733"/>
    <cellStyle name="Примечание 12" xfId="1734"/>
    <cellStyle name="Примечание 12 2" xfId="1735"/>
    <cellStyle name="Примечание 12 3" xfId="1736"/>
    <cellStyle name="Примечание 12_46EE.2011(v1.0)" xfId="1737"/>
    <cellStyle name="Примечание 13" xfId="1738"/>
    <cellStyle name="Примечание 14" xfId="1739"/>
    <cellStyle name="Примечание 15" xfId="1740"/>
    <cellStyle name="Примечание 16" xfId="1741"/>
    <cellStyle name="Примечание 17" xfId="1742"/>
    <cellStyle name="Примечание 18" xfId="1743"/>
    <cellStyle name="Примечание 19" xfId="1744"/>
    <cellStyle name="Примечание 2" xfId="1745"/>
    <cellStyle name="Примечание 2 2" xfId="1746"/>
    <cellStyle name="Примечание 2 3" xfId="1747"/>
    <cellStyle name="Примечание 2 4" xfId="1748"/>
    <cellStyle name="Примечание 2 5" xfId="1749"/>
    <cellStyle name="Примечание 2 6" xfId="1750"/>
    <cellStyle name="Примечание 2 7" xfId="1751"/>
    <cellStyle name="Примечание 2 8" xfId="1752"/>
    <cellStyle name="Примечание 2 9" xfId="1753"/>
    <cellStyle name="Примечание 2_46EE.2011(v1.0)" xfId="1754"/>
    <cellStyle name="Примечание 20" xfId="1755"/>
    <cellStyle name="Примечание 21" xfId="1756"/>
    <cellStyle name="Примечание 22" xfId="1757"/>
    <cellStyle name="Примечание 23" xfId="1758"/>
    <cellStyle name="Примечание 24" xfId="1759"/>
    <cellStyle name="Примечание 3" xfId="1760"/>
    <cellStyle name="Примечание 3 2" xfId="1761"/>
    <cellStyle name="Примечание 3 3" xfId="1762"/>
    <cellStyle name="Примечание 3 4" xfId="1763"/>
    <cellStyle name="Примечание 3 5" xfId="1764"/>
    <cellStyle name="Примечание 3 6" xfId="1765"/>
    <cellStyle name="Примечание 3 7" xfId="1766"/>
    <cellStyle name="Примечание 3 8" xfId="1767"/>
    <cellStyle name="Примечание 3 9" xfId="1768"/>
    <cellStyle name="Примечание 3_46EE.2011(v1.0)" xfId="1769"/>
    <cellStyle name="Примечание 4" xfId="1770"/>
    <cellStyle name="Примечание 4 2" xfId="1771"/>
    <cellStyle name="Примечание 4 3" xfId="1772"/>
    <cellStyle name="Примечание 4 4" xfId="1773"/>
    <cellStyle name="Примечание 4 5" xfId="1774"/>
    <cellStyle name="Примечание 4 6" xfId="1775"/>
    <cellStyle name="Примечание 4 7" xfId="1776"/>
    <cellStyle name="Примечание 4 8" xfId="1777"/>
    <cellStyle name="Примечание 4 9" xfId="1778"/>
    <cellStyle name="Примечание 4_46EE.2011(v1.0)" xfId="1779"/>
    <cellStyle name="Примечание 5" xfId="1780"/>
    <cellStyle name="Примечание 5 2" xfId="1781"/>
    <cellStyle name="Примечание 5 3" xfId="1782"/>
    <cellStyle name="Примечание 5 4" xfId="1783"/>
    <cellStyle name="Примечание 5 5" xfId="1784"/>
    <cellStyle name="Примечание 5 6" xfId="1785"/>
    <cellStyle name="Примечание 5 7" xfId="1786"/>
    <cellStyle name="Примечание 5 8" xfId="1787"/>
    <cellStyle name="Примечание 5 9" xfId="1788"/>
    <cellStyle name="Примечание 5_46EE.2011(v1.0)" xfId="1789"/>
    <cellStyle name="Примечание 6" xfId="1790"/>
    <cellStyle name="Примечание 6 2" xfId="1791"/>
    <cellStyle name="Примечание 6_46EE.2011(v1.0)" xfId="1792"/>
    <cellStyle name="Примечание 7" xfId="1793"/>
    <cellStyle name="Примечание 7 2" xfId="1794"/>
    <cellStyle name="Примечание 7_46EE.2011(v1.0)" xfId="1795"/>
    <cellStyle name="Примечание 8" xfId="1796"/>
    <cellStyle name="Примечание 8 2" xfId="1797"/>
    <cellStyle name="Примечание 8_46EE.2011(v1.0)" xfId="1798"/>
    <cellStyle name="Примечание 9" xfId="1799"/>
    <cellStyle name="Примечание 9 2" xfId="1800"/>
    <cellStyle name="Примечание 9_46EE.2011(v1.0)" xfId="1801"/>
    <cellStyle name="Продукт" xfId="1802"/>
    <cellStyle name="Процентный 10" xfId="1803"/>
    <cellStyle name="Процентный 2" xfId="1804"/>
    <cellStyle name="Процентный 2 2" xfId="1805"/>
    <cellStyle name="Процентный 2 3" xfId="1806"/>
    <cellStyle name="Процентный 3" xfId="1807"/>
    <cellStyle name="Процентный 3 2" xfId="1808"/>
    <cellStyle name="Процентный 3 3" xfId="1809"/>
    <cellStyle name="Процентный 4" xfId="1810"/>
    <cellStyle name="Процентный 4 2" xfId="1811"/>
    <cellStyle name="Процентный 4 3" xfId="1812"/>
    <cellStyle name="Процентный 5" xfId="1813"/>
    <cellStyle name="Процентный 9" xfId="1814"/>
    <cellStyle name="Разница" xfId="1815"/>
    <cellStyle name="Рамки" xfId="1816"/>
    <cellStyle name="Сводная таблица" xfId="1817"/>
    <cellStyle name="Связанная ячейка 10" xfId="1818"/>
    <cellStyle name="Связанная ячейка 2" xfId="1819"/>
    <cellStyle name="Связанная ячейка 2 2" xfId="1820"/>
    <cellStyle name="Связанная ячейка 2_46EE.2011(v1.0)" xfId="1821"/>
    <cellStyle name="Связанная ячейка 3" xfId="1822"/>
    <cellStyle name="Связанная ячейка 3 2" xfId="1823"/>
    <cellStyle name="Связанная ячейка 3_46EE.2011(v1.0)" xfId="1824"/>
    <cellStyle name="Связанная ячейка 4" xfId="1825"/>
    <cellStyle name="Связанная ячейка 4 2" xfId="1826"/>
    <cellStyle name="Связанная ячейка 4_46EE.2011(v1.0)" xfId="1827"/>
    <cellStyle name="Связанная ячейка 5" xfId="1828"/>
    <cellStyle name="Связанная ячейка 5 2" xfId="1829"/>
    <cellStyle name="Связанная ячейка 5_46EE.2011(v1.0)" xfId="1830"/>
    <cellStyle name="Связанная ячейка 6" xfId="1831"/>
    <cellStyle name="Связанная ячейка 6 2" xfId="1832"/>
    <cellStyle name="Связанная ячейка 6_46EE.2011(v1.0)" xfId="1833"/>
    <cellStyle name="Связанная ячейка 7" xfId="1834"/>
    <cellStyle name="Связанная ячейка 7 2" xfId="1835"/>
    <cellStyle name="Связанная ячейка 7_46EE.2011(v1.0)" xfId="1836"/>
    <cellStyle name="Связанная ячейка 8" xfId="1837"/>
    <cellStyle name="Связанная ячейка 8 2" xfId="1838"/>
    <cellStyle name="Связанная ячейка 8_46EE.2011(v1.0)" xfId="1839"/>
    <cellStyle name="Связанная ячейка 9" xfId="1840"/>
    <cellStyle name="Связанная ячейка 9 2" xfId="1841"/>
    <cellStyle name="Связанная ячейка 9_46EE.2011(v1.0)" xfId="1842"/>
    <cellStyle name="Стиль 1" xfId="1843"/>
    <cellStyle name="Стиль 1 2" xfId="1844"/>
    <cellStyle name="Стиль 1 2 2" xfId="1845"/>
    <cellStyle name="Стиль 1 2_EE.2REK.P2011.4.78(v0.3)" xfId="1846"/>
    <cellStyle name="Стиль 2" xfId="1847"/>
    <cellStyle name="Субсчет" xfId="1848"/>
    <cellStyle name="Счет" xfId="1849"/>
    <cellStyle name="ТЕКСТ" xfId="1850"/>
    <cellStyle name="ТЕКСТ 2" xfId="1851"/>
    <cellStyle name="ТЕКСТ 3" xfId="1852"/>
    <cellStyle name="ТЕКСТ 4" xfId="1853"/>
    <cellStyle name="ТЕКСТ 5" xfId="1854"/>
    <cellStyle name="ТЕКСТ 6" xfId="1855"/>
    <cellStyle name="ТЕКСТ 7" xfId="1856"/>
    <cellStyle name="ТЕКСТ 8" xfId="1857"/>
    <cellStyle name="ТЕКСТ 9" xfId="1858"/>
    <cellStyle name="Текст предупреждения 10" xfId="1859"/>
    <cellStyle name="Текст предупреждения 2" xfId="1860"/>
    <cellStyle name="Текст предупреждения 2 2" xfId="1861"/>
    <cellStyle name="Текст предупреждения 3" xfId="1862"/>
    <cellStyle name="Текст предупреждения 3 2" xfId="1863"/>
    <cellStyle name="Текст предупреждения 4" xfId="1864"/>
    <cellStyle name="Текст предупреждения 4 2" xfId="1865"/>
    <cellStyle name="Текст предупреждения 5" xfId="1866"/>
    <cellStyle name="Текст предупреждения 5 2" xfId="1867"/>
    <cellStyle name="Текст предупреждения 6" xfId="1868"/>
    <cellStyle name="Текст предупреждения 6 2" xfId="1869"/>
    <cellStyle name="Текст предупреждения 7" xfId="1870"/>
    <cellStyle name="Текст предупреждения 7 2" xfId="1871"/>
    <cellStyle name="Текст предупреждения 8" xfId="1872"/>
    <cellStyle name="Текст предупреждения 8 2" xfId="1873"/>
    <cellStyle name="Текст предупреждения 9" xfId="1874"/>
    <cellStyle name="Текст предупреждения 9 2" xfId="1875"/>
    <cellStyle name="Текстовый" xfId="1876"/>
    <cellStyle name="Текстовый 2" xfId="1877"/>
    <cellStyle name="Текстовый 3" xfId="1878"/>
    <cellStyle name="Текстовый 4" xfId="1879"/>
    <cellStyle name="Текстовый 5" xfId="1880"/>
    <cellStyle name="Текстовый 6" xfId="1881"/>
    <cellStyle name="Текстовый 7" xfId="1882"/>
    <cellStyle name="Текстовый 8" xfId="1883"/>
    <cellStyle name="Текстовый 9" xfId="1884"/>
    <cellStyle name="Текстовый_1" xfId="1885"/>
    <cellStyle name="Тысячи [0]_22гк" xfId="1886"/>
    <cellStyle name="Тысячи_22гк" xfId="1887"/>
    <cellStyle name="ФИКСИРОВАННЫЙ" xfId="1888"/>
    <cellStyle name="ФИКСИРОВАННЫЙ 2" xfId="1889"/>
    <cellStyle name="ФИКСИРОВАННЫЙ 3" xfId="1890"/>
    <cellStyle name="ФИКСИРОВАННЫЙ 4" xfId="1891"/>
    <cellStyle name="ФИКСИРОВАННЫЙ 5" xfId="1892"/>
    <cellStyle name="ФИКСИРОВАННЫЙ 6" xfId="1893"/>
    <cellStyle name="ФИКСИРОВАННЫЙ 7" xfId="1894"/>
    <cellStyle name="ФИКСИРОВАННЫЙ 8" xfId="1895"/>
    <cellStyle name="ФИКСИРОВАННЫЙ 9" xfId="1896"/>
    <cellStyle name="ФИКСИРОВАННЫЙ_1" xfId="1897"/>
    <cellStyle name="Финансовый 2" xfId="1898"/>
    <cellStyle name="Финансовый 2 2" xfId="1899"/>
    <cellStyle name="Финансовый 2 2 2" xfId="1900"/>
    <cellStyle name="Финансовый 2 2_INDEX.STATION.2012(v1.0)_" xfId="1901"/>
    <cellStyle name="Финансовый 2 3" xfId="1902"/>
    <cellStyle name="Финансовый 2_46EE.2011(v1.0)" xfId="1903"/>
    <cellStyle name="Финансовый 3" xfId="1904"/>
    <cellStyle name="Финансовый 3 2" xfId="1905"/>
    <cellStyle name="Финансовый 3 2 2" xfId="1906"/>
    <cellStyle name="Финансовый 3 2_TEHSHEET" xfId="1907"/>
    <cellStyle name="Финансовый 3 3" xfId="1908"/>
    <cellStyle name="Финансовый 3 4" xfId="1909"/>
    <cellStyle name="Финансовый 3 5" xfId="1910"/>
    <cellStyle name="Финансовый 3_ARMRAZR" xfId="1911"/>
    <cellStyle name="Финансовый 4" xfId="1912"/>
    <cellStyle name="Финансовый 4 2" xfId="1913"/>
    <cellStyle name="Финансовый 4_TEHSHEET" xfId="1914"/>
    <cellStyle name="Финансовый 5" xfId="1915"/>
    <cellStyle name="Финансовый 6" xfId="1916"/>
    <cellStyle name="Финансовый0[0]_FU_bal" xfId="1917"/>
    <cellStyle name="Формула" xfId="1918"/>
    <cellStyle name="Формула 2" xfId="1919"/>
    <cellStyle name="Формула_A РТ 2009 Рязаньэнерго" xfId="1920"/>
    <cellStyle name="Формула_GRES.2007.5" xfId="5"/>
    <cellStyle name="ФормулаВБ" xfId="1921"/>
    <cellStyle name="ФормулаНаКонтроль" xfId="1922"/>
    <cellStyle name="Хороший 10" xfId="1923"/>
    <cellStyle name="Хороший 2" xfId="1924"/>
    <cellStyle name="Хороший 2 2" xfId="1925"/>
    <cellStyle name="Хороший 3" xfId="1926"/>
    <cellStyle name="Хороший 3 2" xfId="1927"/>
    <cellStyle name="Хороший 4" xfId="1928"/>
    <cellStyle name="Хороший 4 2" xfId="1929"/>
    <cellStyle name="Хороший 5" xfId="1930"/>
    <cellStyle name="Хороший 5 2" xfId="1931"/>
    <cellStyle name="Хороший 6" xfId="1932"/>
    <cellStyle name="Хороший 6 2" xfId="1933"/>
    <cellStyle name="Хороший 7" xfId="1934"/>
    <cellStyle name="Хороший 7 2" xfId="1935"/>
    <cellStyle name="Хороший 8" xfId="1936"/>
    <cellStyle name="Хороший 8 2" xfId="1937"/>
    <cellStyle name="Хороший 9" xfId="1938"/>
    <cellStyle name="Хороший 9 2" xfId="1939"/>
    <cellStyle name="Цена_продукта" xfId="1940"/>
    <cellStyle name="Цифры по центру с десятыми" xfId="1941"/>
    <cellStyle name="число" xfId="1942"/>
    <cellStyle name="Џђћ–…ќ’ќ›‰" xfId="1943"/>
    <cellStyle name="Шапка" xfId="1944"/>
    <cellStyle name="Шапка таблицы" xfId="1945"/>
    <cellStyle name="Шапка_UPDATE.MONITORING.OS.EE.2.02.TO.1.3.64" xfId="1946"/>
    <cellStyle name="ШАУ" xfId="1947"/>
    <cellStyle name="標準_PL-CF sheet" xfId="1948"/>
    <cellStyle name="䁺_x0001_" xfId="19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chenko_NI/Desktop/&#1056;&#1069;&#1050;%20&#1085;&#1072;%202021%20(&#1101;&#1083;&#1077;&#1082;&#1090;&#1088;.&#1101;&#1085;.)/ENERGY.KTL.LT.CALC.NVV.NET.3.23_(v5.1.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8">
          <cell r="F8" t="str">
            <v>Краснодарский край</v>
          </cell>
        </row>
        <row r="35">
          <cell r="F35" t="str">
            <v>Не регулируется</v>
          </cell>
        </row>
        <row r="36">
          <cell r="F36" t="str">
            <v>Не регулируется</v>
          </cell>
        </row>
        <row r="37">
          <cell r="F37" t="str">
            <v>Не регулируется</v>
          </cell>
        </row>
        <row r="38">
          <cell r="F38" t="str">
            <v>Не регулируется</v>
          </cell>
        </row>
        <row r="39">
          <cell r="F39" t="str">
            <v>Не регулируется</v>
          </cell>
        </row>
        <row r="40">
          <cell r="F40" t="str">
            <v>Не регулируется</v>
          </cell>
        </row>
        <row r="41">
          <cell r="F41" t="str">
            <v>Долгосрочный</v>
          </cell>
        </row>
        <row r="42">
          <cell r="F42" t="str">
            <v>Долгосрочный</v>
          </cell>
        </row>
        <row r="43">
          <cell r="F43" t="str">
            <v>Долгосрочный</v>
          </cell>
        </row>
        <row r="47">
          <cell r="F47" t="str">
            <v>Долгосрочный</v>
          </cell>
        </row>
        <row r="49">
          <cell r="F49" t="str">
            <v>353900, г. Новороссийск, ул. Портовая, 14</v>
          </cell>
        </row>
        <row r="50">
          <cell r="F50" t="str">
            <v>353900, г. Новороссийск, ул. Мира, 2</v>
          </cell>
        </row>
        <row r="52">
          <cell r="F52" t="str">
            <v>Киреев Сергей Георгиевич</v>
          </cell>
        </row>
        <row r="53">
          <cell r="F53" t="str">
            <v>(8617) 60-46-30</v>
          </cell>
        </row>
        <row r="55">
          <cell r="F55" t="str">
            <v>Качан Герман Иванович</v>
          </cell>
        </row>
        <row r="56">
          <cell r="F56" t="str">
            <v>(8617) 60-46-72</v>
          </cell>
        </row>
        <row r="58">
          <cell r="F58" t="str">
            <v>Пащенко Наталья Игоревна</v>
          </cell>
        </row>
        <row r="59">
          <cell r="F59" t="str">
            <v>экономист</v>
          </cell>
        </row>
        <row r="60">
          <cell r="F60" t="str">
            <v>8 8617 60-43-49</v>
          </cell>
        </row>
        <row r="61">
          <cell r="F61" t="str">
            <v>NPaschenko@ncsp.com</v>
          </cell>
        </row>
      </sheetData>
      <sheetData sheetId="19"/>
      <sheetData sheetId="20"/>
      <sheetData sheetId="21"/>
      <sheetData sheetId="22">
        <row r="20">
          <cell r="AQ20">
            <v>0</v>
          </cell>
          <cell r="AT20">
            <v>0</v>
          </cell>
          <cell r="AW20">
            <v>0</v>
          </cell>
          <cell r="AZ20">
            <v>0</v>
          </cell>
          <cell r="BC20">
            <v>0</v>
          </cell>
          <cell r="BF20">
            <v>0</v>
          </cell>
          <cell r="BI20">
            <v>0</v>
          </cell>
          <cell r="BL20">
            <v>0</v>
          </cell>
          <cell r="BO20">
            <v>0</v>
          </cell>
          <cell r="BR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BC21">
            <v>0</v>
          </cell>
          <cell r="BI21">
            <v>0</v>
          </cell>
          <cell r="BO21">
            <v>0</v>
          </cell>
          <cell r="BR21">
            <v>0</v>
          </cell>
          <cell r="BU21">
            <v>0</v>
          </cell>
          <cell r="BX21">
            <v>0</v>
          </cell>
          <cell r="CA21">
            <v>0</v>
          </cell>
        </row>
        <row r="22">
          <cell r="BC22">
            <v>0.75</v>
          </cell>
          <cell r="BI22">
            <v>0.75</v>
          </cell>
          <cell r="BO22">
            <v>0.75</v>
          </cell>
          <cell r="BU22">
            <v>0.75</v>
          </cell>
          <cell r="BX22">
            <v>0.75</v>
          </cell>
          <cell r="CA22">
            <v>0.75</v>
          </cell>
        </row>
        <row r="23">
          <cell r="BC23">
            <v>1</v>
          </cell>
          <cell r="BI23">
            <v>1</v>
          </cell>
          <cell r="BO23">
            <v>1</v>
          </cell>
          <cell r="BR23">
            <v>1</v>
          </cell>
          <cell r="BU23">
            <v>1</v>
          </cell>
          <cell r="BX23">
            <v>1</v>
          </cell>
          <cell r="CA23">
            <v>1</v>
          </cell>
        </row>
        <row r="27">
          <cell r="AQ27">
            <v>0</v>
          </cell>
          <cell r="AT27">
            <v>0</v>
          </cell>
          <cell r="AW27">
            <v>0</v>
          </cell>
          <cell r="AZ27">
            <v>0</v>
          </cell>
          <cell r="BC27">
            <v>0</v>
          </cell>
          <cell r="BF27">
            <v>0</v>
          </cell>
          <cell r="BI27">
            <v>0</v>
          </cell>
          <cell r="BL27">
            <v>0</v>
          </cell>
          <cell r="BO27">
            <v>0</v>
          </cell>
          <cell r="BR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Q28">
            <v>0</v>
          </cell>
          <cell r="AT28">
            <v>0</v>
          </cell>
          <cell r="AW28">
            <v>0</v>
          </cell>
          <cell r="AZ28">
            <v>0</v>
          </cell>
          <cell r="BC28">
            <v>0</v>
          </cell>
          <cell r="BF28">
            <v>0</v>
          </cell>
          <cell r="BI28">
            <v>0</v>
          </cell>
          <cell r="BL28">
            <v>0</v>
          </cell>
          <cell r="BO28">
            <v>0</v>
          </cell>
          <cell r="BR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CA28">
            <v>0</v>
          </cell>
          <cell r="CB28">
            <v>0</v>
          </cell>
          <cell r="CC28">
            <v>0</v>
          </cell>
        </row>
        <row r="29">
          <cell r="BI29">
            <v>0</v>
          </cell>
          <cell r="BO29">
            <v>0</v>
          </cell>
          <cell r="BU29">
            <v>0</v>
          </cell>
          <cell r="BV29">
            <v>0</v>
          </cell>
          <cell r="BW29">
            <v>0</v>
          </cell>
          <cell r="CA29">
            <v>0</v>
          </cell>
          <cell r="CB29">
            <v>0</v>
          </cell>
          <cell r="CC29">
            <v>0</v>
          </cell>
        </row>
        <row r="30">
          <cell r="BI30">
            <v>0</v>
          </cell>
          <cell r="BO30">
            <v>0</v>
          </cell>
          <cell r="BU30">
            <v>0</v>
          </cell>
          <cell r="BV30">
            <v>0</v>
          </cell>
          <cell r="BW30">
            <v>0</v>
          </cell>
          <cell r="CA30">
            <v>0</v>
          </cell>
          <cell r="CB30">
            <v>0</v>
          </cell>
          <cell r="CC30">
            <v>0</v>
          </cell>
        </row>
        <row r="31">
          <cell r="BI31">
            <v>0</v>
          </cell>
          <cell r="BO31">
            <v>0</v>
          </cell>
          <cell r="BU31">
            <v>0</v>
          </cell>
          <cell r="BV31">
            <v>0</v>
          </cell>
          <cell r="BW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Q32">
            <v>0</v>
          </cell>
          <cell r="AT32">
            <v>0</v>
          </cell>
          <cell r="AW32">
            <v>0</v>
          </cell>
          <cell r="AZ32">
            <v>0</v>
          </cell>
          <cell r="BC32">
            <v>0</v>
          </cell>
          <cell r="BF32">
            <v>0</v>
          </cell>
          <cell r="BI32">
            <v>0</v>
          </cell>
          <cell r="BO32">
            <v>0</v>
          </cell>
          <cell r="BR32">
            <v>13038.228999999999</v>
          </cell>
          <cell r="BU32">
            <v>0</v>
          </cell>
          <cell r="BV32">
            <v>0</v>
          </cell>
          <cell r="BW32">
            <v>0</v>
          </cell>
          <cell r="BX32">
            <v>13690.14</v>
          </cell>
          <cell r="CA32">
            <v>0</v>
          </cell>
          <cell r="CB32">
            <v>0</v>
          </cell>
          <cell r="CC32">
            <v>0</v>
          </cell>
        </row>
        <row r="33">
          <cell r="AQ33">
            <v>0</v>
          </cell>
          <cell r="AT33">
            <v>0</v>
          </cell>
          <cell r="AW33">
            <v>0</v>
          </cell>
          <cell r="AZ33">
            <v>0</v>
          </cell>
          <cell r="BC33">
            <v>0</v>
          </cell>
          <cell r="BF33">
            <v>0</v>
          </cell>
          <cell r="BI33">
            <v>0</v>
          </cell>
          <cell r="BL33">
            <v>0</v>
          </cell>
          <cell r="BO33">
            <v>0</v>
          </cell>
          <cell r="BR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BI34">
            <v>0</v>
          </cell>
          <cell r="BO34">
            <v>0</v>
          </cell>
          <cell r="BU34">
            <v>0</v>
          </cell>
          <cell r="BV34">
            <v>0</v>
          </cell>
          <cell r="BW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Q35">
            <v>0</v>
          </cell>
          <cell r="AT35">
            <v>0</v>
          </cell>
          <cell r="AW35">
            <v>0</v>
          </cell>
          <cell r="AZ35">
            <v>0</v>
          </cell>
          <cell r="BC35">
            <v>0</v>
          </cell>
          <cell r="BF35">
            <v>0</v>
          </cell>
          <cell r="BI35">
            <v>0</v>
          </cell>
          <cell r="BL35">
            <v>0</v>
          </cell>
          <cell r="BO35">
            <v>0</v>
          </cell>
          <cell r="BR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BI36">
            <v>0</v>
          </cell>
          <cell r="BO36">
            <v>0</v>
          </cell>
          <cell r="BU36">
            <v>0</v>
          </cell>
          <cell r="BV36">
            <v>0</v>
          </cell>
          <cell r="BW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BI37">
            <v>0</v>
          </cell>
          <cell r="BO37">
            <v>0</v>
          </cell>
          <cell r="BU37">
            <v>0</v>
          </cell>
          <cell r="BV37">
            <v>0</v>
          </cell>
          <cell r="BW37">
            <v>0</v>
          </cell>
          <cell r="CA37">
            <v>0</v>
          </cell>
          <cell r="CB37">
            <v>0</v>
          </cell>
          <cell r="CC37">
            <v>0</v>
          </cell>
        </row>
        <row r="38">
          <cell r="BI38">
            <v>0</v>
          </cell>
          <cell r="BO38">
            <v>0</v>
          </cell>
          <cell r="BU38">
            <v>0</v>
          </cell>
          <cell r="BV38">
            <v>0</v>
          </cell>
          <cell r="BW38">
            <v>0</v>
          </cell>
          <cell r="CA38">
            <v>0</v>
          </cell>
          <cell r="CB38">
            <v>0</v>
          </cell>
          <cell r="CC38">
            <v>0</v>
          </cell>
        </row>
        <row r="39">
          <cell r="BI39">
            <v>0</v>
          </cell>
          <cell r="BO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0</v>
          </cell>
          <cell r="CB39">
            <v>0</v>
          </cell>
          <cell r="CC39">
            <v>0</v>
          </cell>
        </row>
        <row r="40">
          <cell r="BI40">
            <v>0</v>
          </cell>
          <cell r="BO40">
            <v>0</v>
          </cell>
          <cell r="BU40">
            <v>0</v>
          </cell>
          <cell r="BV40">
            <v>0</v>
          </cell>
          <cell r="BW40">
            <v>0</v>
          </cell>
          <cell r="CA40">
            <v>0</v>
          </cell>
          <cell r="CB40">
            <v>0</v>
          </cell>
          <cell r="CC40">
            <v>0</v>
          </cell>
        </row>
        <row r="41">
          <cell r="BI41">
            <v>0</v>
          </cell>
          <cell r="BO41">
            <v>0</v>
          </cell>
          <cell r="BU41">
            <v>0</v>
          </cell>
          <cell r="BV41">
            <v>0</v>
          </cell>
          <cell r="BW41">
            <v>0</v>
          </cell>
          <cell r="CA41">
            <v>0</v>
          </cell>
          <cell r="CB41">
            <v>0</v>
          </cell>
          <cell r="CC41">
            <v>0</v>
          </cell>
        </row>
        <row r="42">
          <cell r="BI42">
            <v>0</v>
          </cell>
          <cell r="BO42">
            <v>0</v>
          </cell>
          <cell r="BU42">
            <v>0</v>
          </cell>
          <cell r="BV42">
            <v>0</v>
          </cell>
          <cell r="BW42">
            <v>0</v>
          </cell>
          <cell r="CA42">
            <v>0</v>
          </cell>
          <cell r="CB42">
            <v>0</v>
          </cell>
          <cell r="CC42">
            <v>0</v>
          </cell>
        </row>
        <row r="43">
          <cell r="BI43">
            <v>0</v>
          </cell>
          <cell r="BO43">
            <v>0</v>
          </cell>
          <cell r="BU43">
            <v>0</v>
          </cell>
          <cell r="BV43">
            <v>0</v>
          </cell>
          <cell r="BW43">
            <v>0</v>
          </cell>
          <cell r="CA43">
            <v>0</v>
          </cell>
          <cell r="CB43">
            <v>0</v>
          </cell>
          <cell r="CC43">
            <v>0</v>
          </cell>
        </row>
        <row r="44">
          <cell r="BI44">
            <v>0</v>
          </cell>
          <cell r="BO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0</v>
          </cell>
          <cell r="CB44">
            <v>0</v>
          </cell>
          <cell r="CC44">
            <v>0</v>
          </cell>
        </row>
        <row r="45">
          <cell r="BI45">
            <v>0</v>
          </cell>
          <cell r="BO45">
            <v>0</v>
          </cell>
          <cell r="BU45">
            <v>0</v>
          </cell>
          <cell r="BV45">
            <v>0</v>
          </cell>
          <cell r="BW45">
            <v>0</v>
          </cell>
          <cell r="CA45">
            <v>0</v>
          </cell>
          <cell r="CB45">
            <v>0</v>
          </cell>
          <cell r="CC45">
            <v>0</v>
          </cell>
        </row>
        <row r="46">
          <cell r="BI46">
            <v>0</v>
          </cell>
          <cell r="BO46">
            <v>0</v>
          </cell>
          <cell r="BU46">
            <v>0</v>
          </cell>
          <cell r="BV46">
            <v>0</v>
          </cell>
          <cell r="BW46">
            <v>0</v>
          </cell>
          <cell r="CA46">
            <v>0</v>
          </cell>
          <cell r="CB46">
            <v>0</v>
          </cell>
          <cell r="CC46">
            <v>0</v>
          </cell>
        </row>
        <row r="47">
          <cell r="BI47">
            <v>0</v>
          </cell>
          <cell r="BO47">
            <v>0</v>
          </cell>
          <cell r="BU47">
            <v>0</v>
          </cell>
          <cell r="BV47">
            <v>0</v>
          </cell>
          <cell r="BW47">
            <v>0</v>
          </cell>
          <cell r="CA47">
            <v>0</v>
          </cell>
          <cell r="CB47">
            <v>0</v>
          </cell>
          <cell r="CC47">
            <v>0</v>
          </cell>
        </row>
        <row r="48">
          <cell r="BI48">
            <v>0</v>
          </cell>
          <cell r="BO48">
            <v>0</v>
          </cell>
          <cell r="BU48">
            <v>0</v>
          </cell>
          <cell r="BV48">
            <v>0</v>
          </cell>
          <cell r="BW48">
            <v>0</v>
          </cell>
          <cell r="CA48">
            <v>0</v>
          </cell>
          <cell r="CB48">
            <v>0</v>
          </cell>
          <cell r="CC48">
            <v>0</v>
          </cell>
        </row>
        <row r="49">
          <cell r="BI49">
            <v>0</v>
          </cell>
          <cell r="BO49">
            <v>0</v>
          </cell>
          <cell r="BU49">
            <v>0</v>
          </cell>
          <cell r="BV49">
            <v>0</v>
          </cell>
          <cell r="BW49">
            <v>0</v>
          </cell>
          <cell r="CA49">
            <v>0</v>
          </cell>
          <cell r="CB49">
            <v>0</v>
          </cell>
          <cell r="CC49">
            <v>0</v>
          </cell>
        </row>
        <row r="50">
          <cell r="BI50">
            <v>0</v>
          </cell>
          <cell r="BO50">
            <v>0</v>
          </cell>
          <cell r="BU50">
            <v>0</v>
          </cell>
          <cell r="BV50">
            <v>0</v>
          </cell>
          <cell r="BW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Q51">
            <v>0</v>
          </cell>
          <cell r="AT51">
            <v>0</v>
          </cell>
          <cell r="AW51">
            <v>0</v>
          </cell>
          <cell r="AZ51">
            <v>0</v>
          </cell>
          <cell r="BC51">
            <v>0</v>
          </cell>
          <cell r="BF51">
            <v>0</v>
          </cell>
          <cell r="BI51">
            <v>0</v>
          </cell>
          <cell r="BL51">
            <v>0</v>
          </cell>
          <cell r="BO51">
            <v>0</v>
          </cell>
          <cell r="BR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CA51">
            <v>0</v>
          </cell>
          <cell r="CB51">
            <v>0</v>
          </cell>
          <cell r="CC51">
            <v>0</v>
          </cell>
        </row>
        <row r="52">
          <cell r="AQ52">
            <v>0</v>
          </cell>
          <cell r="AT52">
            <v>0</v>
          </cell>
          <cell r="AW52">
            <v>0</v>
          </cell>
          <cell r="AZ52">
            <v>0</v>
          </cell>
          <cell r="BC52">
            <v>0</v>
          </cell>
          <cell r="BF52">
            <v>0</v>
          </cell>
          <cell r="BI52">
            <v>0</v>
          </cell>
          <cell r="BL52">
            <v>0</v>
          </cell>
          <cell r="BO52">
            <v>0</v>
          </cell>
          <cell r="BR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CA52">
            <v>0</v>
          </cell>
          <cell r="CB52">
            <v>0</v>
          </cell>
          <cell r="CC52">
            <v>0</v>
          </cell>
        </row>
        <row r="53">
          <cell r="BI53">
            <v>0</v>
          </cell>
          <cell r="BO53">
            <v>0</v>
          </cell>
          <cell r="BU53">
            <v>0</v>
          </cell>
          <cell r="BV53">
            <v>0</v>
          </cell>
          <cell r="BW53">
            <v>0</v>
          </cell>
          <cell r="CA53">
            <v>0</v>
          </cell>
          <cell r="CB53">
            <v>0</v>
          </cell>
          <cell r="CC53">
            <v>0</v>
          </cell>
        </row>
        <row r="54">
          <cell r="BI54">
            <v>0</v>
          </cell>
          <cell r="BO54">
            <v>0</v>
          </cell>
          <cell r="BU54">
            <v>0</v>
          </cell>
          <cell r="BV54">
            <v>0</v>
          </cell>
          <cell r="BW54">
            <v>0</v>
          </cell>
          <cell r="CA54">
            <v>0</v>
          </cell>
          <cell r="CB54">
            <v>0</v>
          </cell>
          <cell r="CC54">
            <v>0</v>
          </cell>
        </row>
        <row r="55">
          <cell r="AQ55">
            <v>0</v>
          </cell>
          <cell r="AT55">
            <v>0</v>
          </cell>
          <cell r="AW55">
            <v>0</v>
          </cell>
          <cell r="AZ55">
            <v>0</v>
          </cell>
          <cell r="BC55">
            <v>0</v>
          </cell>
          <cell r="BF55">
            <v>0</v>
          </cell>
          <cell r="BI55">
            <v>0</v>
          </cell>
          <cell r="BL55">
            <v>0</v>
          </cell>
          <cell r="BO55">
            <v>0</v>
          </cell>
          <cell r="BR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CA55">
            <v>0</v>
          </cell>
          <cell r="CB55">
            <v>0</v>
          </cell>
          <cell r="CC55">
            <v>0</v>
          </cell>
        </row>
        <row r="56">
          <cell r="AQ56">
            <v>0</v>
          </cell>
          <cell r="AT56">
            <v>0</v>
          </cell>
          <cell r="AW56">
            <v>0</v>
          </cell>
          <cell r="AZ56">
            <v>0</v>
          </cell>
          <cell r="BC56">
            <v>0</v>
          </cell>
          <cell r="BF56">
            <v>0</v>
          </cell>
          <cell r="BI56">
            <v>0</v>
          </cell>
          <cell r="BL56">
            <v>0</v>
          </cell>
          <cell r="BO56">
            <v>0</v>
          </cell>
          <cell r="BR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CA56">
            <v>0</v>
          </cell>
          <cell r="CB56">
            <v>0</v>
          </cell>
          <cell r="CC56">
            <v>0</v>
          </cell>
        </row>
        <row r="57">
          <cell r="BI57">
            <v>0</v>
          </cell>
          <cell r="BO57">
            <v>0</v>
          </cell>
          <cell r="BU57">
            <v>0</v>
          </cell>
          <cell r="BV57">
            <v>0</v>
          </cell>
          <cell r="BW57">
            <v>0</v>
          </cell>
          <cell r="CA57">
            <v>0</v>
          </cell>
          <cell r="CB57">
            <v>0</v>
          </cell>
          <cell r="CC57">
            <v>0</v>
          </cell>
        </row>
        <row r="58">
          <cell r="BI58">
            <v>0</v>
          </cell>
          <cell r="BO58">
            <v>0</v>
          </cell>
          <cell r="BU58">
            <v>0</v>
          </cell>
          <cell r="BV58">
            <v>0</v>
          </cell>
          <cell r="BW58">
            <v>0</v>
          </cell>
          <cell r="CA58">
            <v>0</v>
          </cell>
          <cell r="CB58">
            <v>0</v>
          </cell>
          <cell r="CC58">
            <v>0</v>
          </cell>
        </row>
        <row r="59">
          <cell r="AQ59">
            <v>0</v>
          </cell>
          <cell r="AT59">
            <v>0</v>
          </cell>
          <cell r="AW59">
            <v>0</v>
          </cell>
          <cell r="AZ59">
            <v>0</v>
          </cell>
          <cell r="BC59">
            <v>0</v>
          </cell>
          <cell r="BF59">
            <v>0</v>
          </cell>
          <cell r="BI59">
            <v>0</v>
          </cell>
          <cell r="BL59">
            <v>0</v>
          </cell>
          <cell r="BO59">
            <v>0</v>
          </cell>
          <cell r="BR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CA59">
            <v>0</v>
          </cell>
          <cell r="CB59">
            <v>0</v>
          </cell>
          <cell r="CC59">
            <v>0</v>
          </cell>
        </row>
        <row r="60">
          <cell r="AQ60">
            <v>0</v>
          </cell>
          <cell r="AT60">
            <v>0</v>
          </cell>
          <cell r="AW60">
            <v>0</v>
          </cell>
          <cell r="AZ60">
            <v>0</v>
          </cell>
          <cell r="BC60">
            <v>0</v>
          </cell>
          <cell r="BF60">
            <v>0</v>
          </cell>
          <cell r="BI60">
            <v>0</v>
          </cell>
          <cell r="BL60">
            <v>0</v>
          </cell>
          <cell r="BO60">
            <v>0</v>
          </cell>
          <cell r="BR60">
            <v>13038.228999999999</v>
          </cell>
          <cell r="BU60">
            <v>0</v>
          </cell>
          <cell r="BV60">
            <v>0</v>
          </cell>
          <cell r="BW60">
            <v>0</v>
          </cell>
          <cell r="BX60">
            <v>13690.14</v>
          </cell>
          <cell r="CA60">
            <v>0</v>
          </cell>
          <cell r="CB60">
            <v>0</v>
          </cell>
          <cell r="CC60">
            <v>0</v>
          </cell>
        </row>
        <row r="61">
          <cell r="BI61">
            <v>0</v>
          </cell>
          <cell r="BO61">
            <v>0</v>
          </cell>
          <cell r="BU61">
            <v>0</v>
          </cell>
          <cell r="CA61">
            <v>0</v>
          </cell>
        </row>
        <row r="65">
          <cell r="AQ65">
            <v>0</v>
          </cell>
          <cell r="AT65">
            <v>0</v>
          </cell>
          <cell r="AW65">
            <v>0</v>
          </cell>
          <cell r="AZ65">
            <v>0</v>
          </cell>
          <cell r="BC65">
            <v>0</v>
          </cell>
          <cell r="BF65">
            <v>0</v>
          </cell>
          <cell r="BI65">
            <v>0</v>
          </cell>
          <cell r="BL65">
            <v>0</v>
          </cell>
          <cell r="BO65">
            <v>0</v>
          </cell>
          <cell r="BR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CA65">
            <v>0</v>
          </cell>
          <cell r="CB65">
            <v>0</v>
          </cell>
          <cell r="CC65">
            <v>0</v>
          </cell>
        </row>
        <row r="66">
          <cell r="BV66">
            <v>0</v>
          </cell>
          <cell r="BW66">
            <v>0</v>
          </cell>
          <cell r="CB66">
            <v>0</v>
          </cell>
          <cell r="CC66">
            <v>0</v>
          </cell>
        </row>
        <row r="67">
          <cell r="BV67">
            <v>0</v>
          </cell>
          <cell r="BW67">
            <v>0</v>
          </cell>
          <cell r="CB67">
            <v>0</v>
          </cell>
          <cell r="CC67">
            <v>0</v>
          </cell>
        </row>
        <row r="68">
          <cell r="AQ68">
            <v>0</v>
          </cell>
          <cell r="AT68">
            <v>0</v>
          </cell>
          <cell r="AW68">
            <v>0</v>
          </cell>
          <cell r="AZ68">
            <v>0</v>
          </cell>
          <cell r="BC68">
            <v>0</v>
          </cell>
          <cell r="BF68">
            <v>0</v>
          </cell>
          <cell r="BI68">
            <v>0</v>
          </cell>
          <cell r="BL68">
            <v>0</v>
          </cell>
          <cell r="BO68">
            <v>0</v>
          </cell>
          <cell r="BR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CA68">
            <v>0</v>
          </cell>
          <cell r="CB68">
            <v>0</v>
          </cell>
          <cell r="CC68">
            <v>0</v>
          </cell>
        </row>
        <row r="69">
          <cell r="BV69">
            <v>0</v>
          </cell>
          <cell r="BW69">
            <v>0</v>
          </cell>
          <cell r="CB69">
            <v>0</v>
          </cell>
          <cell r="CC69">
            <v>0</v>
          </cell>
        </row>
        <row r="70">
          <cell r="BV70">
            <v>0</v>
          </cell>
          <cell r="BW70">
            <v>0</v>
          </cell>
          <cell r="CB70">
            <v>0</v>
          </cell>
          <cell r="CC70">
            <v>0</v>
          </cell>
        </row>
        <row r="71">
          <cell r="BV71">
            <v>0</v>
          </cell>
          <cell r="BW71">
            <v>0</v>
          </cell>
          <cell r="CB71">
            <v>0</v>
          </cell>
          <cell r="CC71">
            <v>0</v>
          </cell>
        </row>
        <row r="72">
          <cell r="AQ72">
            <v>0</v>
          </cell>
          <cell r="AT72">
            <v>0</v>
          </cell>
          <cell r="AW72">
            <v>0</v>
          </cell>
          <cell r="AZ72">
            <v>0</v>
          </cell>
          <cell r="BC72">
            <v>0</v>
          </cell>
          <cell r="BF72">
            <v>0</v>
          </cell>
          <cell r="BI72">
            <v>0</v>
          </cell>
          <cell r="BL72">
            <v>0</v>
          </cell>
          <cell r="BO72">
            <v>0</v>
          </cell>
          <cell r="BR72">
            <v>2786.8159999999998</v>
          </cell>
          <cell r="BU72">
            <v>0</v>
          </cell>
          <cell r="BV72">
            <v>0</v>
          </cell>
          <cell r="BW72">
            <v>0</v>
          </cell>
          <cell r="BX72">
            <v>2380.17</v>
          </cell>
          <cell r="CA72">
            <v>0</v>
          </cell>
          <cell r="CB72">
            <v>0</v>
          </cell>
          <cell r="CC72">
            <v>0</v>
          </cell>
        </row>
        <row r="73">
          <cell r="BV73">
            <v>0</v>
          </cell>
          <cell r="BW73">
            <v>0</v>
          </cell>
          <cell r="CB73">
            <v>0</v>
          </cell>
          <cell r="CC73">
            <v>0</v>
          </cell>
        </row>
        <row r="74">
          <cell r="BV74">
            <v>0</v>
          </cell>
          <cell r="BW74">
            <v>0</v>
          </cell>
          <cell r="CB74">
            <v>0</v>
          </cell>
          <cell r="CC74">
            <v>0</v>
          </cell>
        </row>
        <row r="75">
          <cell r="BV75">
            <v>0</v>
          </cell>
          <cell r="BW75">
            <v>0</v>
          </cell>
          <cell r="CB75">
            <v>0</v>
          </cell>
          <cell r="CC75">
            <v>0</v>
          </cell>
        </row>
        <row r="76">
          <cell r="BR76">
            <v>2786.8159999999998</v>
          </cell>
          <cell r="BV76">
            <v>0</v>
          </cell>
          <cell r="BW76">
            <v>0</v>
          </cell>
          <cell r="BX76">
            <v>2380.17</v>
          </cell>
          <cell r="CB76">
            <v>0</v>
          </cell>
          <cell r="CC76">
            <v>0</v>
          </cell>
        </row>
        <row r="77">
          <cell r="AQ77">
            <v>0</v>
          </cell>
          <cell r="AT77">
            <v>0</v>
          </cell>
          <cell r="AW77">
            <v>0</v>
          </cell>
          <cell r="AZ77">
            <v>0</v>
          </cell>
          <cell r="BC77">
            <v>0</v>
          </cell>
          <cell r="BF77">
            <v>0</v>
          </cell>
          <cell r="BI77">
            <v>0</v>
          </cell>
          <cell r="BL77">
            <v>0</v>
          </cell>
          <cell r="BO77">
            <v>0</v>
          </cell>
          <cell r="BR77">
            <v>3989.6980739999999</v>
          </cell>
          <cell r="BU77">
            <v>0</v>
          </cell>
          <cell r="BV77">
            <v>0</v>
          </cell>
          <cell r="BW77">
            <v>0</v>
          </cell>
          <cell r="BX77">
            <v>4189.1828399999995</v>
          </cell>
          <cell r="CA77">
            <v>0</v>
          </cell>
          <cell r="CB77">
            <v>0</v>
          </cell>
          <cell r="CC77">
            <v>0</v>
          </cell>
        </row>
        <row r="78">
          <cell r="BV78">
            <v>0</v>
          </cell>
          <cell r="BW78">
            <v>0</v>
          </cell>
          <cell r="CB78">
            <v>0</v>
          </cell>
          <cell r="CC78">
            <v>0</v>
          </cell>
        </row>
        <row r="79">
          <cell r="BV79">
            <v>0</v>
          </cell>
          <cell r="BW79">
            <v>0</v>
          </cell>
          <cell r="CB79">
            <v>0</v>
          </cell>
          <cell r="CC79">
            <v>0</v>
          </cell>
        </row>
        <row r="80">
          <cell r="AQ80">
            <v>0</v>
          </cell>
          <cell r="AT80">
            <v>0</v>
          </cell>
          <cell r="AW80">
            <v>0</v>
          </cell>
          <cell r="AZ80">
            <v>0</v>
          </cell>
          <cell r="BC80">
            <v>0</v>
          </cell>
          <cell r="BF80">
            <v>0</v>
          </cell>
          <cell r="BI80">
            <v>0</v>
          </cell>
          <cell r="BL80">
            <v>0</v>
          </cell>
          <cell r="BO80">
            <v>0</v>
          </cell>
          <cell r="BR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CA80">
            <v>0</v>
          </cell>
          <cell r="CB80">
            <v>0</v>
          </cell>
          <cell r="CC80">
            <v>0</v>
          </cell>
        </row>
        <row r="81">
          <cell r="AQ81">
            <v>0</v>
          </cell>
          <cell r="AT81">
            <v>0</v>
          </cell>
          <cell r="AW81">
            <v>0</v>
          </cell>
          <cell r="AZ81">
            <v>0</v>
          </cell>
          <cell r="BC81">
            <v>0</v>
          </cell>
          <cell r="BF81">
            <v>0</v>
          </cell>
          <cell r="BI81">
            <v>0</v>
          </cell>
          <cell r="BL81">
            <v>0</v>
          </cell>
          <cell r="BO81">
            <v>0</v>
          </cell>
          <cell r="BR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CA81">
            <v>0</v>
          </cell>
          <cell r="CB81">
            <v>0</v>
          </cell>
          <cell r="CC81">
            <v>0</v>
          </cell>
        </row>
        <row r="82">
          <cell r="AQ82">
            <v>0</v>
          </cell>
          <cell r="AT82">
            <v>0</v>
          </cell>
          <cell r="AW82">
            <v>0</v>
          </cell>
          <cell r="AZ82">
            <v>0</v>
          </cell>
          <cell r="BC82">
            <v>0</v>
          </cell>
          <cell r="BF82">
            <v>0</v>
          </cell>
          <cell r="BI82">
            <v>0</v>
          </cell>
          <cell r="BL82">
            <v>0</v>
          </cell>
          <cell r="BO82">
            <v>0</v>
          </cell>
          <cell r="BR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CA82">
            <v>0</v>
          </cell>
          <cell r="CB82">
            <v>0</v>
          </cell>
          <cell r="CC82">
            <v>0</v>
          </cell>
        </row>
        <row r="83">
          <cell r="AQ83">
            <v>0</v>
          </cell>
          <cell r="AT83">
            <v>0</v>
          </cell>
          <cell r="AW83">
            <v>0</v>
          </cell>
          <cell r="AZ83">
            <v>0</v>
          </cell>
          <cell r="BC83">
            <v>0</v>
          </cell>
          <cell r="BF83">
            <v>0</v>
          </cell>
          <cell r="BI83">
            <v>0</v>
          </cell>
          <cell r="BL83">
            <v>0</v>
          </cell>
          <cell r="BO83">
            <v>0</v>
          </cell>
          <cell r="BR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CA83">
            <v>0</v>
          </cell>
          <cell r="CB83">
            <v>0</v>
          </cell>
          <cell r="CC83">
            <v>0</v>
          </cell>
        </row>
        <row r="84">
          <cell r="AQ84">
            <v>0</v>
          </cell>
          <cell r="AT84">
            <v>0</v>
          </cell>
          <cell r="AW84">
            <v>0</v>
          </cell>
          <cell r="AZ84">
            <v>0</v>
          </cell>
          <cell r="BC84">
            <v>0</v>
          </cell>
          <cell r="BF84">
            <v>0</v>
          </cell>
          <cell r="BI84">
            <v>0</v>
          </cell>
          <cell r="BL84">
            <v>0</v>
          </cell>
          <cell r="BO84">
            <v>0</v>
          </cell>
          <cell r="BR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CA84">
            <v>0</v>
          </cell>
          <cell r="CB84">
            <v>0</v>
          </cell>
          <cell r="CC84">
            <v>0</v>
          </cell>
        </row>
        <row r="85">
          <cell r="AQ85">
            <v>0</v>
          </cell>
          <cell r="AT85">
            <v>0</v>
          </cell>
          <cell r="AW85">
            <v>0</v>
          </cell>
          <cell r="AZ85">
            <v>0</v>
          </cell>
          <cell r="BC85">
            <v>0</v>
          </cell>
          <cell r="BF85">
            <v>0</v>
          </cell>
          <cell r="BI85">
            <v>0</v>
          </cell>
          <cell r="BL85">
            <v>0</v>
          </cell>
          <cell r="BO85">
            <v>0</v>
          </cell>
          <cell r="BR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CA85">
            <v>0</v>
          </cell>
          <cell r="CB85">
            <v>0</v>
          </cell>
          <cell r="CC85">
            <v>0</v>
          </cell>
        </row>
        <row r="86">
          <cell r="BV86">
            <v>0</v>
          </cell>
          <cell r="BW86">
            <v>0</v>
          </cell>
          <cell r="CB86">
            <v>0</v>
          </cell>
          <cell r="CC86">
            <v>0</v>
          </cell>
        </row>
        <row r="87">
          <cell r="BV87">
            <v>0</v>
          </cell>
          <cell r="BW87">
            <v>0</v>
          </cell>
          <cell r="CB87">
            <v>0</v>
          </cell>
          <cell r="CC87">
            <v>0</v>
          </cell>
        </row>
        <row r="88">
          <cell r="BV88">
            <v>0</v>
          </cell>
          <cell r="BW88">
            <v>0</v>
          </cell>
          <cell r="CB88">
            <v>0</v>
          </cell>
          <cell r="CC88">
            <v>0</v>
          </cell>
        </row>
        <row r="89">
          <cell r="AQ89">
            <v>0</v>
          </cell>
          <cell r="AT89">
            <v>0</v>
          </cell>
          <cell r="AW89">
            <v>0</v>
          </cell>
          <cell r="AZ89">
            <v>0</v>
          </cell>
          <cell r="BC89">
            <v>0</v>
          </cell>
          <cell r="BF89">
            <v>0</v>
          </cell>
          <cell r="BI89">
            <v>0</v>
          </cell>
          <cell r="BL89">
            <v>0</v>
          </cell>
          <cell r="BO89">
            <v>0</v>
          </cell>
          <cell r="BR89">
            <v>6776.5140739999997</v>
          </cell>
          <cell r="BU89">
            <v>0</v>
          </cell>
          <cell r="BV89">
            <v>0</v>
          </cell>
          <cell r="BW89">
            <v>0</v>
          </cell>
          <cell r="BX89">
            <v>6569.3528399999996</v>
          </cell>
          <cell r="CA89">
            <v>0</v>
          </cell>
          <cell r="CB89">
            <v>0</v>
          </cell>
          <cell r="CC89">
            <v>0</v>
          </cell>
        </row>
        <row r="90">
          <cell r="BI90">
            <v>0</v>
          </cell>
          <cell r="BO90">
            <v>0</v>
          </cell>
          <cell r="BU90">
            <v>0</v>
          </cell>
          <cell r="CA90">
            <v>-6776.5140739999997</v>
          </cell>
        </row>
        <row r="94">
          <cell r="AQ94">
            <v>0</v>
          </cell>
          <cell r="AT94">
            <v>0</v>
          </cell>
          <cell r="AW94">
            <v>0</v>
          </cell>
          <cell r="AZ94">
            <v>0</v>
          </cell>
          <cell r="BC94">
            <v>0</v>
          </cell>
          <cell r="BF94">
            <v>0</v>
          </cell>
          <cell r="BI94">
            <v>0</v>
          </cell>
          <cell r="BL94">
            <v>0</v>
          </cell>
          <cell r="BO94">
            <v>0</v>
          </cell>
          <cell r="BR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CA94">
            <v>0</v>
          </cell>
          <cell r="CB94">
            <v>0</v>
          </cell>
          <cell r="CC94">
            <v>0</v>
          </cell>
        </row>
        <row r="95">
          <cell r="BV95">
            <v>0</v>
          </cell>
          <cell r="BW95">
            <v>0</v>
          </cell>
          <cell r="CB95">
            <v>0</v>
          </cell>
          <cell r="CC95">
            <v>0</v>
          </cell>
        </row>
        <row r="96">
          <cell r="BV96">
            <v>0</v>
          </cell>
          <cell r="BW96">
            <v>0</v>
          </cell>
          <cell r="CB96">
            <v>0</v>
          </cell>
          <cell r="CC96">
            <v>0</v>
          </cell>
        </row>
        <row r="97">
          <cell r="BV97">
            <v>0</v>
          </cell>
          <cell r="BW97">
            <v>0</v>
          </cell>
          <cell r="CB97">
            <v>0</v>
          </cell>
          <cell r="CC97">
            <v>0</v>
          </cell>
        </row>
        <row r="101">
          <cell r="BC101">
            <v>100</v>
          </cell>
          <cell r="BI101">
            <v>100</v>
          </cell>
          <cell r="BO101">
            <v>100</v>
          </cell>
          <cell r="BU101">
            <v>100</v>
          </cell>
          <cell r="BW101">
            <v>100</v>
          </cell>
          <cell r="CA101">
            <v>100</v>
          </cell>
          <cell r="CC101">
            <v>100</v>
          </cell>
        </row>
        <row r="105">
          <cell r="AQ105">
            <v>20</v>
          </cell>
          <cell r="AT105">
            <v>20</v>
          </cell>
          <cell r="AW105">
            <v>20</v>
          </cell>
          <cell r="AZ105">
            <v>20</v>
          </cell>
          <cell r="BC105">
            <v>20</v>
          </cell>
          <cell r="BF105">
            <v>20</v>
          </cell>
          <cell r="BI105">
            <v>20</v>
          </cell>
          <cell r="BL105">
            <v>20</v>
          </cell>
          <cell r="BO105">
            <v>20</v>
          </cell>
          <cell r="BR105">
            <v>20</v>
          </cell>
          <cell r="BU105">
            <v>20</v>
          </cell>
          <cell r="BV105">
            <v>20</v>
          </cell>
          <cell r="BW105">
            <v>20</v>
          </cell>
          <cell r="BX105">
            <v>20</v>
          </cell>
          <cell r="CA105">
            <v>20</v>
          </cell>
          <cell r="CB105">
            <v>20</v>
          </cell>
          <cell r="CC105">
            <v>20</v>
          </cell>
        </row>
        <row r="106">
          <cell r="AQ106">
            <v>34</v>
          </cell>
          <cell r="AT106">
            <v>34</v>
          </cell>
          <cell r="AW106">
            <v>34</v>
          </cell>
          <cell r="AZ106">
            <v>34</v>
          </cell>
          <cell r="BC106">
            <v>34</v>
          </cell>
          <cell r="BF106">
            <v>34</v>
          </cell>
          <cell r="BI106">
            <v>34</v>
          </cell>
          <cell r="BL106">
            <v>34</v>
          </cell>
          <cell r="BO106">
            <v>34</v>
          </cell>
          <cell r="BR106">
            <v>30.6</v>
          </cell>
          <cell r="BU106">
            <v>30.6</v>
          </cell>
          <cell r="BV106">
            <v>30.6</v>
          </cell>
          <cell r="BW106">
            <v>30.6</v>
          </cell>
          <cell r="BX106">
            <v>30.6</v>
          </cell>
          <cell r="CA106">
            <v>30.6</v>
          </cell>
          <cell r="CB106">
            <v>30.6</v>
          </cell>
          <cell r="CC106">
            <v>30.6</v>
          </cell>
        </row>
        <row r="110">
          <cell r="BI110">
            <v>0</v>
          </cell>
          <cell r="BO110">
            <v>0</v>
          </cell>
          <cell r="BU110">
            <v>0</v>
          </cell>
          <cell r="CA110">
            <v>-6776.5140739999997</v>
          </cell>
        </row>
        <row r="114">
          <cell r="BI114">
            <v>2</v>
          </cell>
          <cell r="BO114">
            <v>2</v>
          </cell>
          <cell r="BU114">
            <v>2</v>
          </cell>
          <cell r="CA114">
            <v>2</v>
          </cell>
        </row>
        <row r="115">
          <cell r="BI115">
            <v>0</v>
          </cell>
          <cell r="BO115">
            <v>0</v>
          </cell>
          <cell r="BU115">
            <v>0</v>
          </cell>
          <cell r="CA115">
            <v>0</v>
          </cell>
        </row>
        <row r="119">
          <cell r="AQ119">
            <v>0</v>
          </cell>
          <cell r="AT119">
            <v>0</v>
          </cell>
          <cell r="AW119">
            <v>0</v>
          </cell>
          <cell r="AZ119">
            <v>0</v>
          </cell>
          <cell r="BC119">
            <v>0</v>
          </cell>
          <cell r="BF119">
            <v>0</v>
          </cell>
          <cell r="BI119">
            <v>0</v>
          </cell>
          <cell r="BL119">
            <v>0</v>
          </cell>
          <cell r="BO119">
            <v>0</v>
          </cell>
          <cell r="BR119">
            <v>19814.743073999998</v>
          </cell>
          <cell r="BU119">
            <v>0</v>
          </cell>
          <cell r="BV119">
            <v>0</v>
          </cell>
          <cell r="BW119">
            <v>0</v>
          </cell>
          <cell r="BX119">
            <v>20259.492839999999</v>
          </cell>
          <cell r="CA119">
            <v>0</v>
          </cell>
          <cell r="CB119">
            <v>0</v>
          </cell>
          <cell r="CC119">
            <v>0</v>
          </cell>
        </row>
        <row r="120">
          <cell r="BI120">
            <v>0</v>
          </cell>
          <cell r="BO120">
            <v>0</v>
          </cell>
          <cell r="BU120">
            <v>0</v>
          </cell>
          <cell r="BV120">
            <v>0</v>
          </cell>
          <cell r="BW120">
            <v>0</v>
          </cell>
          <cell r="CA120">
            <v>-6776.5140739999997</v>
          </cell>
          <cell r="CB120">
            <v>0</v>
          </cell>
          <cell r="CC120">
            <v>-6776.5140739999997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6"/>
  <sheetViews>
    <sheetView tabSelected="1" topLeftCell="C8" workbookViewId="0">
      <pane ySplit="8" topLeftCell="A16" activePane="bottomLeft" state="frozen"/>
      <selection activeCell="C8" sqref="C8"/>
      <selection pane="bottomLeft" activeCell="CC68" sqref="CC68"/>
    </sheetView>
  </sheetViews>
  <sheetFormatPr defaultColWidth="9.140625" defaultRowHeight="11.25"/>
  <cols>
    <col min="1" max="2" width="9.140625" style="1" hidden="1" customWidth="1"/>
    <col min="3" max="3" width="2.5703125" style="1" customWidth="1"/>
    <col min="4" max="4" width="6.7109375" style="1" customWidth="1"/>
    <col min="5" max="5" width="46.28515625" style="1" customWidth="1"/>
    <col min="6" max="6" width="9.85546875" style="1" bestFit="1" customWidth="1"/>
    <col min="7" max="62" width="13.7109375" style="1" hidden="1" customWidth="1"/>
    <col min="63" max="63" width="15" style="1" customWidth="1"/>
    <col min="64" max="72" width="13.7109375" style="1" hidden="1" customWidth="1"/>
    <col min="73" max="74" width="2.5703125" style="1" hidden="1" customWidth="1"/>
    <col min="75" max="75" width="24.5703125" style="1" hidden="1" customWidth="1"/>
    <col min="76" max="76" width="0" style="1" hidden="1" customWidth="1"/>
    <col min="77" max="16384" width="9.140625" style="1"/>
  </cols>
  <sheetData>
    <row r="1" spans="1:76" hidden="1"/>
    <row r="2" spans="1:76" hidden="1"/>
    <row r="3" spans="1:76" hidden="1"/>
    <row r="4" spans="1:76" hidden="1"/>
    <row r="5" spans="1:76" hidden="1"/>
    <row r="6" spans="1:76" hidden="1"/>
    <row r="7" spans="1:76" hidden="1"/>
    <row r="8" spans="1:76" s="5" customFormat="1" ht="3" customHeight="1">
      <c r="A8" s="2"/>
      <c r="B8" s="2"/>
      <c r="C8" s="3"/>
      <c r="D8" s="3"/>
      <c r="E8" s="3"/>
      <c r="F8" s="3"/>
      <c r="G8" s="4">
        <f t="shared" ref="G8:L8" si="0">IF(god="","Не определено",god-2)</f>
        <v>2009</v>
      </c>
      <c r="H8" s="4">
        <f t="shared" si="0"/>
        <v>2009</v>
      </c>
      <c r="I8" s="4">
        <f t="shared" si="0"/>
        <v>2009</v>
      </c>
      <c r="J8" s="4">
        <f t="shared" si="0"/>
        <v>2009</v>
      </c>
      <c r="K8" s="4">
        <f t="shared" si="0"/>
        <v>2009</v>
      </c>
      <c r="L8" s="4">
        <f t="shared" si="0"/>
        <v>2009</v>
      </c>
      <c r="M8" s="4">
        <f t="shared" ref="M8:R8" si="1">IF(god="","Не определено",god-1)</f>
        <v>2010</v>
      </c>
      <c r="N8" s="4">
        <f t="shared" si="1"/>
        <v>2010</v>
      </c>
      <c r="O8" s="4">
        <f t="shared" si="1"/>
        <v>2010</v>
      </c>
      <c r="P8" s="4">
        <f t="shared" si="1"/>
        <v>2010</v>
      </c>
      <c r="Q8" s="4">
        <f t="shared" si="1"/>
        <v>2010</v>
      </c>
      <c r="R8" s="4">
        <f t="shared" si="1"/>
        <v>2010</v>
      </c>
      <c r="S8" s="4">
        <f t="shared" ref="S8:X8" si="2">IF(god="","Не определено",god)</f>
        <v>2011</v>
      </c>
      <c r="T8" s="4">
        <f t="shared" si="2"/>
        <v>2011</v>
      </c>
      <c r="U8" s="4">
        <f t="shared" si="2"/>
        <v>2011</v>
      </c>
      <c r="V8" s="4">
        <f t="shared" si="2"/>
        <v>2011</v>
      </c>
      <c r="W8" s="4">
        <f t="shared" si="2"/>
        <v>2011</v>
      </c>
      <c r="X8" s="4">
        <f t="shared" si="2"/>
        <v>2011</v>
      </c>
      <c r="Y8" s="4">
        <f t="shared" ref="Y8:AD8" si="3">IF(god="","Не определено",god+1)</f>
        <v>2012</v>
      </c>
      <c r="Z8" s="4">
        <f t="shared" si="3"/>
        <v>2012</v>
      </c>
      <c r="AA8" s="4">
        <f t="shared" si="3"/>
        <v>2012</v>
      </c>
      <c r="AB8" s="4">
        <f t="shared" si="3"/>
        <v>2012</v>
      </c>
      <c r="AC8" s="4">
        <f t="shared" si="3"/>
        <v>2012</v>
      </c>
      <c r="AD8" s="4">
        <f t="shared" si="3"/>
        <v>2012</v>
      </c>
      <c r="AE8" s="4">
        <f t="shared" ref="AE8:AJ8" si="4">IF(god="","Не определено",god+2)</f>
        <v>2013</v>
      </c>
      <c r="AF8" s="4">
        <f t="shared" si="4"/>
        <v>2013</v>
      </c>
      <c r="AG8" s="4">
        <f t="shared" si="4"/>
        <v>2013</v>
      </c>
      <c r="AH8" s="4">
        <f t="shared" si="4"/>
        <v>2013</v>
      </c>
      <c r="AI8" s="4">
        <f t="shared" si="4"/>
        <v>2013</v>
      </c>
      <c r="AJ8" s="4">
        <f t="shared" si="4"/>
        <v>2013</v>
      </c>
      <c r="AK8" s="4">
        <f t="shared" ref="AK8:AP8" si="5">IF(god="","Не определено",god+3)</f>
        <v>2014</v>
      </c>
      <c r="AL8" s="4">
        <f t="shared" si="5"/>
        <v>2014</v>
      </c>
      <c r="AM8" s="4">
        <f t="shared" si="5"/>
        <v>2014</v>
      </c>
      <c r="AN8" s="4">
        <f t="shared" si="5"/>
        <v>2014</v>
      </c>
      <c r="AO8" s="4">
        <f t="shared" si="5"/>
        <v>2014</v>
      </c>
      <c r="AP8" s="4">
        <f t="shared" si="5"/>
        <v>2014</v>
      </c>
      <c r="AQ8" s="4">
        <f t="shared" ref="AQ8:AV8" si="6">IF(god="","Не определено",god+4)</f>
        <v>2015</v>
      </c>
      <c r="AR8" s="4">
        <f t="shared" si="6"/>
        <v>2015</v>
      </c>
      <c r="AS8" s="4">
        <f t="shared" si="6"/>
        <v>2015</v>
      </c>
      <c r="AT8" s="4">
        <f t="shared" si="6"/>
        <v>2015</v>
      </c>
      <c r="AU8" s="4">
        <f t="shared" si="6"/>
        <v>2015</v>
      </c>
      <c r="AV8" s="4">
        <f t="shared" si="6"/>
        <v>2015</v>
      </c>
      <c r="AW8" s="4">
        <f t="shared" ref="AW8:BB8" si="7">IF(god="","Не определено",god+5)</f>
        <v>2016</v>
      </c>
      <c r="AX8" s="4">
        <f t="shared" si="7"/>
        <v>2016</v>
      </c>
      <c r="AY8" s="4">
        <f t="shared" si="7"/>
        <v>2016</v>
      </c>
      <c r="AZ8" s="4">
        <f t="shared" si="7"/>
        <v>2016</v>
      </c>
      <c r="BA8" s="4">
        <f t="shared" si="7"/>
        <v>2016</v>
      </c>
      <c r="BB8" s="4">
        <f t="shared" si="7"/>
        <v>2016</v>
      </c>
      <c r="BC8" s="4">
        <f t="shared" ref="BC8:BH8" si="8">IF(god="","Не определено",god+6)</f>
        <v>2017</v>
      </c>
      <c r="BD8" s="4">
        <f t="shared" si="8"/>
        <v>2017</v>
      </c>
      <c r="BE8" s="4">
        <f t="shared" si="8"/>
        <v>2017</v>
      </c>
      <c r="BF8" s="4">
        <f t="shared" si="8"/>
        <v>2017</v>
      </c>
      <c r="BG8" s="4">
        <f t="shared" si="8"/>
        <v>2017</v>
      </c>
      <c r="BH8" s="4">
        <f t="shared" si="8"/>
        <v>2017</v>
      </c>
      <c r="BI8" s="4">
        <f t="shared" ref="BI8:BM8" si="9">IF(god="","Не определено",god+7)</f>
        <v>2018</v>
      </c>
      <c r="BJ8" s="4">
        <f t="shared" si="9"/>
        <v>2018</v>
      </c>
      <c r="BK8" s="4">
        <f t="shared" si="9"/>
        <v>2018</v>
      </c>
      <c r="BL8" s="4">
        <f t="shared" si="9"/>
        <v>2018</v>
      </c>
      <c r="BM8" s="4">
        <f t="shared" si="9"/>
        <v>2018</v>
      </c>
      <c r="BN8" s="4">
        <f t="shared" ref="BN8:BO8" si="10">IF(god="","Не определено",god+8)</f>
        <v>2019</v>
      </c>
      <c r="BO8" s="4">
        <f t="shared" si="10"/>
        <v>2019</v>
      </c>
      <c r="BP8" s="4">
        <f t="shared" ref="BP8:BT8" si="11">IF(god="","Не определено",god+10)</f>
        <v>2021</v>
      </c>
      <c r="BQ8" s="4">
        <f t="shared" si="11"/>
        <v>2021</v>
      </c>
      <c r="BR8" s="4">
        <f t="shared" si="11"/>
        <v>2021</v>
      </c>
      <c r="BS8" s="4">
        <f t="shared" si="11"/>
        <v>2021</v>
      </c>
      <c r="BT8" s="4">
        <f t="shared" si="11"/>
        <v>2021</v>
      </c>
      <c r="BU8" s="4"/>
    </row>
    <row r="9" spans="1:76" s="9" customFormat="1" ht="17.25" customHeight="1">
      <c r="A9" s="6"/>
      <c r="B9" s="7"/>
      <c r="C9" s="8"/>
      <c r="F9" s="69"/>
      <c r="G9" s="69"/>
      <c r="H9" s="10"/>
      <c r="BK9" s="45" t="s">
        <v>111</v>
      </c>
    </row>
    <row r="10" spans="1:76" s="9" customFormat="1" ht="3" customHeight="1">
      <c r="A10" s="6"/>
      <c r="B10" s="7"/>
      <c r="C10" s="8"/>
      <c r="F10" s="44"/>
      <c r="G10" s="44"/>
      <c r="H10" s="10"/>
    </row>
    <row r="11" spans="1:76" s="13" customFormat="1" ht="18" customHeight="1">
      <c r="A11" s="11"/>
      <c r="B11" s="7"/>
      <c r="C11" s="12"/>
      <c r="D11" s="70" t="s">
        <v>110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</row>
    <row r="12" spans="1:76" s="13" customFormat="1" ht="5.25" customHeight="1">
      <c r="A12" s="11"/>
      <c r="B12" s="7"/>
      <c r="C12" s="63"/>
      <c r="D12" s="62"/>
      <c r="E12" s="62"/>
      <c r="F12" s="62"/>
      <c r="G12" s="64"/>
      <c r="H12" s="62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6" s="15" customFormat="1" ht="17.25" hidden="1" customHeight="1">
      <c r="C13" s="16"/>
      <c r="D13" s="71" t="s">
        <v>0</v>
      </c>
      <c r="E13" s="72"/>
      <c r="F13" s="72"/>
      <c r="G13" s="73" t="str">
        <f>IF([1]Титульный!$F35="Не регулируется","",[1]Титульный!$F35)</f>
        <v/>
      </c>
      <c r="H13" s="66"/>
      <c r="I13" s="66"/>
      <c r="J13" s="66"/>
      <c r="K13" s="66"/>
      <c r="L13" s="66"/>
      <c r="M13" s="73" t="str">
        <f>IF([1]Титульный!$F36="Не регулируется","",[1]Титульный!$F36)</f>
        <v/>
      </c>
      <c r="N13" s="66"/>
      <c r="O13" s="66"/>
      <c r="P13" s="66"/>
      <c r="Q13" s="66"/>
      <c r="R13" s="66"/>
      <c r="S13" s="73" t="str">
        <f>IF([1]Титульный!$F37="Не регулируется","",[1]Титульный!$F37)</f>
        <v/>
      </c>
      <c r="T13" s="66"/>
      <c r="U13" s="66"/>
      <c r="V13" s="66"/>
      <c r="W13" s="66"/>
      <c r="X13" s="66"/>
      <c r="Y13" s="73" t="str">
        <f>IF([1]Титульный!$F38="Не регулируется","",[1]Титульный!$F38)</f>
        <v/>
      </c>
      <c r="Z13" s="66"/>
      <c r="AA13" s="66"/>
      <c r="AB13" s="66"/>
      <c r="AC13" s="66"/>
      <c r="AD13" s="66"/>
      <c r="AE13" s="73" t="str">
        <f>IF([1]Титульный!$F39="Не регулируется","",[1]Титульный!$F39)</f>
        <v/>
      </c>
      <c r="AF13" s="66"/>
      <c r="AG13" s="66"/>
      <c r="AH13" s="66"/>
      <c r="AI13" s="66"/>
      <c r="AJ13" s="66"/>
      <c r="AK13" s="73" t="str">
        <f>IF([1]Титульный!$F40="Не регулируется","",[1]Титульный!$F40)</f>
        <v/>
      </c>
      <c r="AL13" s="66"/>
      <c r="AM13" s="66"/>
      <c r="AN13" s="66"/>
      <c r="AO13" s="66"/>
      <c r="AP13" s="66"/>
      <c r="AQ13" s="73" t="str">
        <f>IF([1]Титульный!$F41="Не регулируется","",[1]Титульный!$F41)</f>
        <v>Долгосрочный</v>
      </c>
      <c r="AR13" s="66"/>
      <c r="AS13" s="66"/>
      <c r="AT13" s="66"/>
      <c r="AU13" s="66"/>
      <c r="AV13" s="66"/>
      <c r="AW13" s="73" t="str">
        <f>IF([1]Титульный!$F42="Не регулируется","",[1]Титульный!$F42)</f>
        <v>Долгосрочный</v>
      </c>
      <c r="AX13" s="66"/>
      <c r="AY13" s="66"/>
      <c r="AZ13" s="66"/>
      <c r="BA13" s="66"/>
      <c r="BB13" s="66"/>
      <c r="BC13" s="73" t="str">
        <f>IF([1]Титульный!$F43="Не регулируется","",[1]Титульный!$F43)</f>
        <v>Долгосрочный</v>
      </c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28" t="str">
        <f>IF([1]Титульный!$F47="Не регулируется","",[1]Титульный!$F47)</f>
        <v>Долгосрочный</v>
      </c>
      <c r="BO13" s="28" t="str">
        <f>IF([1]Титульный!$F47="Не регулируется","",[1]Титульный!$F47)</f>
        <v>Долгосрочный</v>
      </c>
      <c r="BP13" s="66"/>
      <c r="BQ13" s="66"/>
      <c r="BR13" s="66"/>
      <c r="BS13" s="66"/>
      <c r="BT13" s="66"/>
      <c r="BU13" s="17"/>
      <c r="BW13" s="18"/>
    </row>
    <row r="14" spans="1:76" ht="6" customHeight="1" thickBot="1">
      <c r="C14" s="3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19"/>
      <c r="BV14" s="21"/>
      <c r="BW14" s="67" t="s">
        <v>1</v>
      </c>
    </row>
    <row r="15" spans="1:76" ht="32.25" customHeight="1" thickBot="1">
      <c r="C15" s="30"/>
      <c r="D15" s="49" t="s">
        <v>2</v>
      </c>
      <c r="E15" s="50" t="s">
        <v>3</v>
      </c>
      <c r="F15" s="50" t="s">
        <v>4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1" t="s">
        <v>5</v>
      </c>
      <c r="AR15" s="51"/>
      <c r="AS15" s="51"/>
      <c r="AT15" s="51" t="s">
        <v>6</v>
      </c>
      <c r="AU15" s="51"/>
      <c r="AV15" s="51"/>
      <c r="AW15" s="51" t="s">
        <v>7</v>
      </c>
      <c r="AX15" s="51"/>
      <c r="AY15" s="51"/>
      <c r="AZ15" s="51" t="s">
        <v>8</v>
      </c>
      <c r="BA15" s="51"/>
      <c r="BB15" s="51"/>
      <c r="BC15" s="51" t="s">
        <v>9</v>
      </c>
      <c r="BD15" s="51"/>
      <c r="BE15" s="51"/>
      <c r="BF15" s="51" t="s">
        <v>10</v>
      </c>
      <c r="BG15" s="51"/>
      <c r="BH15" s="51"/>
      <c r="BI15" s="51"/>
      <c r="BJ15" s="51"/>
      <c r="BK15" s="51" t="s">
        <v>112</v>
      </c>
      <c r="BL15" s="46"/>
      <c r="BM15" s="23"/>
      <c r="BN15" s="23"/>
      <c r="BO15" s="23"/>
      <c r="BP15" s="23"/>
      <c r="BQ15" s="23"/>
      <c r="BR15" s="22"/>
      <c r="BS15" s="23"/>
      <c r="BT15" s="23"/>
      <c r="BU15" s="24"/>
      <c r="BV15" s="21"/>
      <c r="BW15" s="68"/>
    </row>
    <row r="16" spans="1:76" ht="6" customHeight="1" thickBot="1">
      <c r="C16" s="1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38"/>
      <c r="BM16" s="38"/>
      <c r="BN16" s="38"/>
      <c r="BO16" s="38"/>
      <c r="BP16" s="38"/>
      <c r="BQ16" s="38"/>
      <c r="BR16" s="38"/>
      <c r="BS16" s="38"/>
      <c r="BT16" s="38"/>
      <c r="BU16" s="39"/>
      <c r="BV16" s="36"/>
      <c r="BW16" s="40"/>
      <c r="BX16" s="36"/>
    </row>
    <row r="17" spans="3:75" ht="22.5">
      <c r="C17" s="19"/>
      <c r="D17" s="53">
        <v>1</v>
      </c>
      <c r="E17" s="54" t="s">
        <v>11</v>
      </c>
      <c r="F17" s="55" t="s">
        <v>12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7">
        <f>SUM(AQ18:AQ21,AQ27:AQ30)</f>
        <v>127501.60000000002</v>
      </c>
      <c r="AR17" s="56"/>
      <c r="AS17" s="56"/>
      <c r="AT17" s="57">
        <f>SUM(AT18:AT21,AT27:AT30)</f>
        <v>212826.15909</v>
      </c>
      <c r="AU17" s="56"/>
      <c r="AV17" s="56"/>
      <c r="AW17" s="57">
        <f>SUM(AW18:AW21,AW27:AW30)</f>
        <v>127501.60000000002</v>
      </c>
      <c r="AX17" s="56"/>
      <c r="AY17" s="56"/>
      <c r="AZ17" s="57">
        <f>SUM(AZ18:AZ21,AZ27:AZ30)</f>
        <v>222926.54186</v>
      </c>
      <c r="BA17" s="56"/>
      <c r="BB17" s="56"/>
      <c r="BC17" s="57">
        <f>SUM(BC18:BC21,BC27:BC30)</f>
        <v>163250.45542000001</v>
      </c>
      <c r="BD17" s="56"/>
      <c r="BE17" s="56"/>
      <c r="BF17" s="57">
        <f>SUM(BF18:BF21,BF27:BF30)</f>
        <v>517921.41265999997</v>
      </c>
      <c r="BG17" s="56"/>
      <c r="BH17" s="56"/>
      <c r="BI17" s="56"/>
      <c r="BJ17" s="56"/>
      <c r="BK17" s="57">
        <f>SUM(BK18:BK21,BK27:BK30)</f>
        <v>607299.39081000001</v>
      </c>
      <c r="BL17" s="21"/>
      <c r="BM17" s="32"/>
      <c r="BN17" s="32"/>
      <c r="BO17" s="32"/>
      <c r="BP17" s="32"/>
      <c r="BQ17" s="32"/>
      <c r="BR17" s="32"/>
      <c r="BS17" s="32"/>
      <c r="BT17" s="32"/>
      <c r="BU17" s="26"/>
      <c r="BV17" s="21"/>
      <c r="BW17" s="33"/>
    </row>
    <row r="18" spans="3:75">
      <c r="C18" s="19"/>
      <c r="D18" s="58" t="s">
        <v>13</v>
      </c>
      <c r="E18" s="59" t="s">
        <v>14</v>
      </c>
      <c r="F18" s="55" t="s">
        <v>12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60">
        <v>75278.460000000006</v>
      </c>
      <c r="AR18" s="56"/>
      <c r="AS18" s="56"/>
      <c r="AT18" s="60">
        <v>112262.861</v>
      </c>
      <c r="AU18" s="56"/>
      <c r="AV18" s="56"/>
      <c r="AW18" s="60">
        <v>75278.460000000006</v>
      </c>
      <c r="AX18" s="56"/>
      <c r="AY18" s="56"/>
      <c r="AZ18" s="60">
        <v>115257.48884000001</v>
      </c>
      <c r="BA18" s="56"/>
      <c r="BB18" s="56"/>
      <c r="BC18" s="60">
        <v>105620.62149</v>
      </c>
      <c r="BD18" s="56"/>
      <c r="BE18" s="56"/>
      <c r="BF18" s="60">
        <v>114472.88284000001</v>
      </c>
      <c r="BG18" s="56"/>
      <c r="BH18" s="56"/>
      <c r="BI18" s="56"/>
      <c r="BJ18" s="56"/>
      <c r="BK18" s="60">
        <v>118780.37599</v>
      </c>
      <c r="BL18" s="47"/>
      <c r="BM18" s="25"/>
      <c r="BN18" s="25"/>
      <c r="BO18" s="25"/>
      <c r="BP18" s="25"/>
      <c r="BQ18" s="25"/>
      <c r="BR18" s="25"/>
      <c r="BS18" s="25"/>
      <c r="BT18" s="25"/>
      <c r="BU18" s="26"/>
      <c r="BV18" s="21"/>
      <c r="BW18" s="27"/>
    </row>
    <row r="19" spans="3:75">
      <c r="C19" s="19"/>
      <c r="D19" s="58" t="s">
        <v>15</v>
      </c>
      <c r="E19" s="59" t="s">
        <v>16</v>
      </c>
      <c r="F19" s="55" t="s">
        <v>12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60">
        <v>35856.22</v>
      </c>
      <c r="AR19" s="56"/>
      <c r="AS19" s="56"/>
      <c r="AT19" s="60">
        <v>26896.476569999999</v>
      </c>
      <c r="AU19" s="56"/>
      <c r="AV19" s="56"/>
      <c r="AW19" s="60">
        <v>35856.22</v>
      </c>
      <c r="AX19" s="56"/>
      <c r="AY19" s="56"/>
      <c r="AZ19" s="60">
        <v>26896.476569999999</v>
      </c>
      <c r="BA19" s="56"/>
      <c r="BB19" s="56"/>
      <c r="BC19" s="60">
        <v>25456.844779999999</v>
      </c>
      <c r="BD19" s="56"/>
      <c r="BE19" s="56"/>
      <c r="BF19" s="60">
        <v>58682.09736</v>
      </c>
      <c r="BG19" s="56"/>
      <c r="BH19" s="56"/>
      <c r="BI19" s="56"/>
      <c r="BJ19" s="56"/>
      <c r="BK19" s="60">
        <v>89086.271900000007</v>
      </c>
      <c r="BL19" s="47"/>
      <c r="BM19" s="25"/>
      <c r="BN19" s="25"/>
      <c r="BO19" s="25"/>
      <c r="BP19" s="25"/>
      <c r="BQ19" s="25"/>
      <c r="BR19" s="25"/>
      <c r="BS19" s="25"/>
      <c r="BT19" s="25"/>
      <c r="BU19" s="26"/>
      <c r="BV19" s="21"/>
      <c r="BW19" s="27"/>
    </row>
    <row r="20" spans="3:75">
      <c r="C20" s="19"/>
      <c r="D20" s="58" t="s">
        <v>17</v>
      </c>
      <c r="E20" s="59" t="s">
        <v>18</v>
      </c>
      <c r="F20" s="55" t="s">
        <v>12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60"/>
      <c r="AR20" s="56"/>
      <c r="AS20" s="56"/>
      <c r="AT20" s="60"/>
      <c r="AU20" s="56"/>
      <c r="AV20" s="56"/>
      <c r="AW20" s="60"/>
      <c r="AX20" s="56"/>
      <c r="AY20" s="56"/>
      <c r="AZ20" s="60"/>
      <c r="BA20" s="56"/>
      <c r="BB20" s="56"/>
      <c r="BC20" s="60"/>
      <c r="BD20" s="56"/>
      <c r="BE20" s="56"/>
      <c r="BF20" s="60"/>
      <c r="BG20" s="56"/>
      <c r="BH20" s="56"/>
      <c r="BI20" s="56"/>
      <c r="BJ20" s="56"/>
      <c r="BK20" s="60"/>
      <c r="BL20" s="47"/>
      <c r="BM20" s="25"/>
      <c r="BN20" s="25"/>
      <c r="BO20" s="25"/>
      <c r="BP20" s="25"/>
      <c r="BQ20" s="25"/>
      <c r="BR20" s="25"/>
      <c r="BS20" s="25"/>
      <c r="BT20" s="25"/>
      <c r="BU20" s="26"/>
      <c r="BV20" s="21"/>
      <c r="BW20" s="27"/>
    </row>
    <row r="21" spans="3:75">
      <c r="C21" s="19"/>
      <c r="D21" s="58" t="s">
        <v>19</v>
      </c>
      <c r="E21" s="59" t="s">
        <v>20</v>
      </c>
      <c r="F21" s="55" t="s">
        <v>12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7">
        <f>SUM(AQ22:AQ26)</f>
        <v>16045.93</v>
      </c>
      <c r="AR21" s="56"/>
      <c r="AS21" s="56"/>
      <c r="AT21" s="57">
        <f>SUM(AT22:AT26)</f>
        <v>73576.67452</v>
      </c>
      <c r="AU21" s="56"/>
      <c r="AV21" s="56"/>
      <c r="AW21" s="57">
        <f>SUM(AW22:AW26)</f>
        <v>16045.93</v>
      </c>
      <c r="AX21" s="56"/>
      <c r="AY21" s="56"/>
      <c r="AZ21" s="57">
        <f>SUM(AZ22:AZ26)</f>
        <v>80682.429449999996</v>
      </c>
      <c r="BA21" s="56"/>
      <c r="BB21" s="56"/>
      <c r="BC21" s="57">
        <f>SUM(BC22:BC26)</f>
        <v>32082.84215</v>
      </c>
      <c r="BD21" s="56"/>
      <c r="BE21" s="56"/>
      <c r="BF21" s="57">
        <f>SUM(BF22:BF26)</f>
        <v>344676.28545999998</v>
      </c>
      <c r="BG21" s="56"/>
      <c r="BH21" s="56"/>
      <c r="BI21" s="56"/>
      <c r="BJ21" s="56"/>
      <c r="BK21" s="57">
        <f>SUM(BK22:BK26)</f>
        <v>399432.74291999999</v>
      </c>
      <c r="BL21" s="47"/>
      <c r="BM21" s="25"/>
      <c r="BN21" s="25"/>
      <c r="BO21" s="25"/>
      <c r="BP21" s="25"/>
      <c r="BQ21" s="25"/>
      <c r="BR21" s="25"/>
      <c r="BS21" s="25"/>
      <c r="BT21" s="25"/>
      <c r="BU21" s="26"/>
      <c r="BV21" s="21"/>
      <c r="BW21" s="27"/>
    </row>
    <row r="22" spans="3:75">
      <c r="C22" s="19"/>
      <c r="D22" s="58" t="s">
        <v>21</v>
      </c>
      <c r="E22" s="61" t="s">
        <v>22</v>
      </c>
      <c r="F22" s="55" t="s">
        <v>12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60">
        <v>4865.21</v>
      </c>
      <c r="AR22" s="56"/>
      <c r="AS22" s="56"/>
      <c r="AT22" s="60">
        <v>54648.919269999999</v>
      </c>
      <c r="AU22" s="56"/>
      <c r="AV22" s="56"/>
      <c r="AW22" s="60">
        <v>4865.21</v>
      </c>
      <c r="AX22" s="56"/>
      <c r="AY22" s="56"/>
      <c r="AZ22" s="60"/>
      <c r="BA22" s="56"/>
      <c r="BB22" s="56"/>
      <c r="BC22" s="60">
        <v>13266.01074</v>
      </c>
      <c r="BD22" s="56"/>
      <c r="BE22" s="56"/>
      <c r="BF22" s="60"/>
      <c r="BG22" s="56"/>
      <c r="BH22" s="56"/>
      <c r="BI22" s="56"/>
      <c r="BJ22" s="56"/>
      <c r="BK22" s="60">
        <v>285991.55812</v>
      </c>
      <c r="BL22" s="47"/>
      <c r="BM22" s="25"/>
      <c r="BN22" s="25"/>
      <c r="BO22" s="25"/>
      <c r="BP22" s="25"/>
      <c r="BQ22" s="25"/>
      <c r="BR22" s="25"/>
      <c r="BS22" s="25"/>
      <c r="BT22" s="25"/>
      <c r="BU22" s="26"/>
      <c r="BV22" s="21"/>
      <c r="BW22" s="27"/>
    </row>
    <row r="23" spans="3:75">
      <c r="C23" s="19"/>
      <c r="D23" s="58" t="s">
        <v>23</v>
      </c>
      <c r="E23" s="61" t="s">
        <v>24</v>
      </c>
      <c r="F23" s="55" t="s">
        <v>12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60"/>
      <c r="AR23" s="56"/>
      <c r="AS23" s="56"/>
      <c r="AT23" s="60"/>
      <c r="AU23" s="56"/>
      <c r="AV23" s="56"/>
      <c r="AW23" s="60"/>
      <c r="AX23" s="56"/>
      <c r="AY23" s="56"/>
      <c r="AZ23" s="60"/>
      <c r="BA23" s="56"/>
      <c r="BB23" s="56"/>
      <c r="BC23" s="60"/>
      <c r="BD23" s="56"/>
      <c r="BE23" s="56"/>
      <c r="BF23" s="60"/>
      <c r="BG23" s="56"/>
      <c r="BH23" s="56"/>
      <c r="BI23" s="56"/>
      <c r="BJ23" s="56"/>
      <c r="BK23" s="60"/>
      <c r="BL23" s="47"/>
      <c r="BM23" s="25"/>
      <c r="BN23" s="25"/>
      <c r="BO23" s="25"/>
      <c r="BP23" s="25"/>
      <c r="BQ23" s="25"/>
      <c r="BR23" s="25"/>
      <c r="BS23" s="25"/>
      <c r="BT23" s="25"/>
      <c r="BU23" s="26"/>
      <c r="BV23" s="21"/>
      <c r="BW23" s="27"/>
    </row>
    <row r="24" spans="3:75">
      <c r="C24" s="19"/>
      <c r="D24" s="58" t="s">
        <v>25</v>
      </c>
      <c r="E24" s="61" t="s">
        <v>26</v>
      </c>
      <c r="F24" s="55" t="s">
        <v>12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60">
        <v>7227.05</v>
      </c>
      <c r="AR24" s="56"/>
      <c r="AS24" s="56"/>
      <c r="AT24" s="60">
        <v>1886.64</v>
      </c>
      <c r="AU24" s="56"/>
      <c r="AV24" s="56"/>
      <c r="AW24" s="60">
        <v>7227.05</v>
      </c>
      <c r="AX24" s="56"/>
      <c r="AY24" s="56"/>
      <c r="AZ24" s="60"/>
      <c r="BA24" s="56"/>
      <c r="BB24" s="56"/>
      <c r="BC24" s="60">
        <v>1886.64194</v>
      </c>
      <c r="BD24" s="56"/>
      <c r="BE24" s="56"/>
      <c r="BF24" s="60"/>
      <c r="BG24" s="56"/>
      <c r="BH24" s="56"/>
      <c r="BI24" s="56"/>
      <c r="BJ24" s="56"/>
      <c r="BK24" s="60"/>
      <c r="BL24" s="47"/>
      <c r="BM24" s="25"/>
      <c r="BN24" s="25"/>
      <c r="BO24" s="25"/>
      <c r="BP24" s="25"/>
      <c r="BQ24" s="25"/>
      <c r="BR24" s="25"/>
      <c r="BS24" s="25"/>
      <c r="BT24" s="25"/>
      <c r="BU24" s="26"/>
      <c r="BV24" s="21"/>
      <c r="BW24" s="27"/>
    </row>
    <row r="25" spans="3:75">
      <c r="C25" s="19"/>
      <c r="D25" s="58" t="s">
        <v>27</v>
      </c>
      <c r="E25" s="61" t="s">
        <v>28</v>
      </c>
      <c r="F25" s="55" t="s">
        <v>12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60"/>
      <c r="AR25" s="56"/>
      <c r="AS25" s="56"/>
      <c r="AT25" s="60"/>
      <c r="AU25" s="56"/>
      <c r="AV25" s="56"/>
      <c r="AW25" s="60"/>
      <c r="AX25" s="56"/>
      <c r="AY25" s="56"/>
      <c r="AZ25" s="60"/>
      <c r="BA25" s="56"/>
      <c r="BB25" s="56"/>
      <c r="BC25" s="60"/>
      <c r="BD25" s="56"/>
      <c r="BE25" s="56"/>
      <c r="BF25" s="60"/>
      <c r="BG25" s="56"/>
      <c r="BH25" s="56"/>
      <c r="BI25" s="56"/>
      <c r="BJ25" s="56"/>
      <c r="BK25" s="60"/>
      <c r="BL25" s="47"/>
      <c r="BM25" s="25"/>
      <c r="BN25" s="25"/>
      <c r="BO25" s="25"/>
      <c r="BP25" s="25"/>
      <c r="BQ25" s="25"/>
      <c r="BR25" s="25"/>
      <c r="BS25" s="25"/>
      <c r="BT25" s="25"/>
      <c r="BU25" s="26"/>
      <c r="BV25" s="21"/>
      <c r="BW25" s="27"/>
    </row>
    <row r="26" spans="3:75">
      <c r="C26" s="19"/>
      <c r="D26" s="58" t="s">
        <v>29</v>
      </c>
      <c r="E26" s="61" t="s">
        <v>30</v>
      </c>
      <c r="F26" s="55" t="s">
        <v>12</v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60">
        <v>3953.67</v>
      </c>
      <c r="AR26" s="56"/>
      <c r="AS26" s="56"/>
      <c r="AT26" s="60">
        <v>17041.115249999999</v>
      </c>
      <c r="AU26" s="56"/>
      <c r="AV26" s="56"/>
      <c r="AW26" s="60">
        <v>3953.67</v>
      </c>
      <c r="AX26" s="56"/>
      <c r="AY26" s="56"/>
      <c r="AZ26" s="60">
        <v>80682.429449999996</v>
      </c>
      <c r="BA26" s="56"/>
      <c r="BB26" s="56"/>
      <c r="BC26" s="60">
        <v>16930.189470000001</v>
      </c>
      <c r="BD26" s="56"/>
      <c r="BE26" s="56"/>
      <c r="BF26" s="60">
        <v>344676.28545999998</v>
      </c>
      <c r="BG26" s="56"/>
      <c r="BH26" s="56"/>
      <c r="BI26" s="56"/>
      <c r="BJ26" s="56"/>
      <c r="BK26" s="60">
        <v>113441.1848</v>
      </c>
      <c r="BL26" s="47"/>
      <c r="BM26" s="25"/>
      <c r="BN26" s="25"/>
      <c r="BO26" s="25"/>
      <c r="BP26" s="25"/>
      <c r="BQ26" s="25"/>
      <c r="BR26" s="25"/>
      <c r="BS26" s="25"/>
      <c r="BT26" s="25"/>
      <c r="BU26" s="26"/>
      <c r="BV26" s="21"/>
      <c r="BW26" s="27"/>
    </row>
    <row r="27" spans="3:75">
      <c r="C27" s="19"/>
      <c r="D27" s="58" t="s">
        <v>31</v>
      </c>
      <c r="E27" s="59" t="s">
        <v>32</v>
      </c>
      <c r="F27" s="55" t="s">
        <v>12</v>
      </c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60"/>
      <c r="AR27" s="56"/>
      <c r="AS27" s="56"/>
      <c r="AT27" s="60"/>
      <c r="AU27" s="56"/>
      <c r="AV27" s="56"/>
      <c r="AW27" s="60"/>
      <c r="AX27" s="56"/>
      <c r="AY27" s="56"/>
      <c r="AZ27" s="60"/>
      <c r="BA27" s="56"/>
      <c r="BB27" s="56"/>
      <c r="BC27" s="60"/>
      <c r="BD27" s="56"/>
      <c r="BE27" s="56"/>
      <c r="BF27" s="60"/>
      <c r="BG27" s="56"/>
      <c r="BH27" s="56"/>
      <c r="BI27" s="56"/>
      <c r="BJ27" s="56"/>
      <c r="BK27" s="60"/>
      <c r="BL27" s="47"/>
      <c r="BM27" s="25"/>
      <c r="BN27" s="25"/>
      <c r="BO27" s="25"/>
      <c r="BP27" s="25"/>
      <c r="BQ27" s="25"/>
      <c r="BR27" s="25"/>
      <c r="BS27" s="25"/>
      <c r="BT27" s="25"/>
      <c r="BU27" s="26"/>
      <c r="BV27" s="21"/>
      <c r="BW27" s="27"/>
    </row>
    <row r="28" spans="3:75">
      <c r="C28" s="19"/>
      <c r="D28" s="58" t="s">
        <v>33</v>
      </c>
      <c r="E28" s="59" t="s">
        <v>34</v>
      </c>
      <c r="F28" s="55" t="s">
        <v>12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60"/>
      <c r="AR28" s="56"/>
      <c r="AS28" s="56"/>
      <c r="AT28" s="60"/>
      <c r="AU28" s="56"/>
      <c r="AV28" s="56"/>
      <c r="AW28" s="60"/>
      <c r="AX28" s="56"/>
      <c r="AY28" s="56"/>
      <c r="AZ28" s="60"/>
      <c r="BA28" s="56"/>
      <c r="BB28" s="56"/>
      <c r="BC28" s="60"/>
      <c r="BD28" s="56"/>
      <c r="BE28" s="56"/>
      <c r="BF28" s="60"/>
      <c r="BG28" s="56"/>
      <c r="BH28" s="56"/>
      <c r="BI28" s="56"/>
      <c r="BJ28" s="56"/>
      <c r="BK28" s="60"/>
      <c r="BL28" s="47"/>
      <c r="BM28" s="25"/>
      <c r="BN28" s="25"/>
      <c r="BO28" s="25"/>
      <c r="BP28" s="25"/>
      <c r="BQ28" s="25"/>
      <c r="BR28" s="25"/>
      <c r="BS28" s="25"/>
      <c r="BT28" s="25"/>
      <c r="BU28" s="26"/>
      <c r="BV28" s="21"/>
      <c r="BW28" s="27"/>
    </row>
    <row r="29" spans="3:75">
      <c r="C29" s="19"/>
      <c r="D29" s="58" t="s">
        <v>35</v>
      </c>
      <c r="E29" s="59" t="s">
        <v>36</v>
      </c>
      <c r="F29" s="55" t="s">
        <v>12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60">
        <v>320.99</v>
      </c>
      <c r="AR29" s="56"/>
      <c r="AS29" s="56"/>
      <c r="AT29" s="60">
        <v>90.147000000000006</v>
      </c>
      <c r="AU29" s="56"/>
      <c r="AV29" s="56"/>
      <c r="AW29" s="60">
        <v>320.99</v>
      </c>
      <c r="AX29" s="56"/>
      <c r="AY29" s="56"/>
      <c r="AZ29" s="60">
        <v>90.147000000000006</v>
      </c>
      <c r="BA29" s="56"/>
      <c r="BB29" s="56"/>
      <c r="BC29" s="60">
        <v>90.147000000000006</v>
      </c>
      <c r="BD29" s="56"/>
      <c r="BE29" s="56"/>
      <c r="BF29" s="60">
        <v>90.147000000000006</v>
      </c>
      <c r="BG29" s="56"/>
      <c r="BH29" s="56"/>
      <c r="BI29" s="56"/>
      <c r="BJ29" s="56"/>
      <c r="BK29" s="60"/>
      <c r="BL29" s="47"/>
      <c r="BM29" s="25"/>
      <c r="BN29" s="25"/>
      <c r="BO29" s="25"/>
      <c r="BP29" s="25"/>
      <c r="BQ29" s="25"/>
      <c r="BR29" s="25"/>
      <c r="BS29" s="25"/>
      <c r="BT29" s="25"/>
      <c r="BU29" s="26"/>
      <c r="BV29" s="21"/>
      <c r="BW29" s="27"/>
    </row>
    <row r="30" spans="3:75">
      <c r="C30" s="19"/>
      <c r="D30" s="58" t="s">
        <v>37</v>
      </c>
      <c r="E30" s="59" t="s">
        <v>38</v>
      </c>
      <c r="F30" s="55" t="s">
        <v>12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60"/>
      <c r="AR30" s="56"/>
      <c r="AS30" s="56"/>
      <c r="AT30" s="60"/>
      <c r="AU30" s="56"/>
      <c r="AV30" s="56"/>
      <c r="AW30" s="60"/>
      <c r="AX30" s="56"/>
      <c r="AY30" s="56"/>
      <c r="AZ30" s="60"/>
      <c r="BA30" s="56"/>
      <c r="BB30" s="56"/>
      <c r="BC30" s="60"/>
      <c r="BD30" s="56"/>
      <c r="BE30" s="56"/>
      <c r="BF30" s="60"/>
      <c r="BG30" s="56"/>
      <c r="BH30" s="56"/>
      <c r="BI30" s="56"/>
      <c r="BJ30" s="56"/>
      <c r="BK30" s="60"/>
      <c r="BL30" s="47"/>
      <c r="BM30" s="25"/>
      <c r="BN30" s="25"/>
      <c r="BO30" s="25"/>
      <c r="BP30" s="25"/>
      <c r="BQ30" s="25"/>
      <c r="BR30" s="25"/>
      <c r="BS30" s="25"/>
      <c r="BT30" s="25"/>
      <c r="BU30" s="26"/>
      <c r="BV30" s="21"/>
      <c r="BW30" s="27"/>
    </row>
    <row r="31" spans="3:75">
      <c r="C31" s="19"/>
      <c r="D31" s="53">
        <v>2</v>
      </c>
      <c r="E31" s="54" t="s">
        <v>39</v>
      </c>
      <c r="F31" s="55" t="s">
        <v>12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7">
        <f>SUM(AQ32:AQ35,AQ41:AQ44)</f>
        <v>3251.7</v>
      </c>
      <c r="AR31" s="56"/>
      <c r="AS31" s="56"/>
      <c r="AT31" s="57">
        <f>SUM(AT32:AT35,AT41:AT44)</f>
        <v>10329.072330000001</v>
      </c>
      <c r="AU31" s="56"/>
      <c r="AV31" s="56"/>
      <c r="AW31" s="57">
        <f>SUM(AW32:AW35,AW41:AW44)</f>
        <v>3251.7</v>
      </c>
      <c r="AX31" s="56"/>
      <c r="AY31" s="56"/>
      <c r="AZ31" s="57">
        <f>SUM(AZ32:AZ35,AZ41:AZ44)</f>
        <v>3500.46414</v>
      </c>
      <c r="BA31" s="56"/>
      <c r="BB31" s="56"/>
      <c r="BC31" s="57">
        <f>SUM(BC32:BC35,BC41:BC44)</f>
        <v>0</v>
      </c>
      <c r="BD31" s="56"/>
      <c r="BE31" s="56"/>
      <c r="BF31" s="57">
        <f>SUM(BF32:BF35,BF41:BF44)</f>
        <v>460.77760000000001</v>
      </c>
      <c r="BG31" s="56"/>
      <c r="BH31" s="56"/>
      <c r="BI31" s="56"/>
      <c r="BJ31" s="56"/>
      <c r="BK31" s="57">
        <f>SUM(BK32:BK35,BK41:BK44)</f>
        <v>106292.84899999999</v>
      </c>
      <c r="BL31" s="47"/>
      <c r="BM31" s="25"/>
      <c r="BN31" s="25"/>
      <c r="BO31" s="25"/>
      <c r="BP31" s="25"/>
      <c r="BQ31" s="25"/>
      <c r="BR31" s="25"/>
      <c r="BS31" s="25"/>
      <c r="BT31" s="25"/>
      <c r="BU31" s="26"/>
      <c r="BV31" s="21"/>
      <c r="BW31" s="27"/>
    </row>
    <row r="32" spans="3:75">
      <c r="C32" s="19"/>
      <c r="D32" s="58" t="s">
        <v>40</v>
      </c>
      <c r="E32" s="59" t="s">
        <v>14</v>
      </c>
      <c r="F32" s="55" t="s">
        <v>12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60">
        <v>3251.7</v>
      </c>
      <c r="AR32" s="56"/>
      <c r="AS32" s="56"/>
      <c r="AT32" s="60">
        <v>3093.5433400000002</v>
      </c>
      <c r="AU32" s="56"/>
      <c r="AV32" s="56"/>
      <c r="AW32" s="60">
        <v>3251.7</v>
      </c>
      <c r="AX32" s="56"/>
      <c r="AY32" s="56"/>
      <c r="AZ32" s="60"/>
      <c r="BA32" s="56"/>
      <c r="BB32" s="56"/>
      <c r="BC32" s="60"/>
      <c r="BD32" s="56"/>
      <c r="BE32" s="56"/>
      <c r="BF32" s="60"/>
      <c r="BG32" s="56"/>
      <c r="BH32" s="56"/>
      <c r="BI32" s="56"/>
      <c r="BJ32" s="56"/>
      <c r="BK32" s="60"/>
      <c r="BL32" s="47"/>
      <c r="BM32" s="25"/>
      <c r="BN32" s="25"/>
      <c r="BO32" s="25"/>
      <c r="BP32" s="25"/>
      <c r="BQ32" s="25"/>
      <c r="BR32" s="25"/>
      <c r="BS32" s="25"/>
      <c r="BT32" s="25"/>
      <c r="BU32" s="26"/>
      <c r="BV32" s="21"/>
      <c r="BW32" s="27"/>
    </row>
    <row r="33" spans="3:75">
      <c r="C33" s="19"/>
      <c r="D33" s="58" t="s">
        <v>41</v>
      </c>
      <c r="E33" s="59" t="s">
        <v>16</v>
      </c>
      <c r="F33" s="55" t="s">
        <v>12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0"/>
      <c r="AR33" s="56"/>
      <c r="AS33" s="56"/>
      <c r="AT33" s="60"/>
      <c r="AU33" s="56"/>
      <c r="AV33" s="56"/>
      <c r="AW33" s="60"/>
      <c r="AX33" s="56"/>
      <c r="AY33" s="56"/>
      <c r="AZ33" s="60"/>
      <c r="BA33" s="56"/>
      <c r="BB33" s="56"/>
      <c r="BC33" s="60"/>
      <c r="BD33" s="56"/>
      <c r="BE33" s="56"/>
      <c r="BF33" s="60"/>
      <c r="BG33" s="56"/>
      <c r="BH33" s="56"/>
      <c r="BI33" s="56"/>
      <c r="BJ33" s="56"/>
      <c r="BK33" s="60"/>
      <c r="BL33" s="47"/>
      <c r="BM33" s="25"/>
      <c r="BN33" s="25"/>
      <c r="BO33" s="25"/>
      <c r="BP33" s="25"/>
      <c r="BQ33" s="25"/>
      <c r="BR33" s="25"/>
      <c r="BS33" s="25"/>
      <c r="BT33" s="25"/>
      <c r="BU33" s="26"/>
      <c r="BV33" s="21"/>
      <c r="BW33" s="27"/>
    </row>
    <row r="34" spans="3:75">
      <c r="C34" s="19"/>
      <c r="D34" s="58" t="s">
        <v>42</v>
      </c>
      <c r="E34" s="59" t="s">
        <v>18</v>
      </c>
      <c r="F34" s="55" t="s">
        <v>12</v>
      </c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60"/>
      <c r="AR34" s="56"/>
      <c r="AS34" s="56"/>
      <c r="AT34" s="60"/>
      <c r="AU34" s="56"/>
      <c r="AV34" s="56"/>
      <c r="AW34" s="60"/>
      <c r="AX34" s="56"/>
      <c r="AY34" s="56"/>
      <c r="AZ34" s="60"/>
      <c r="BA34" s="56"/>
      <c r="BB34" s="56"/>
      <c r="BC34" s="60"/>
      <c r="BD34" s="56"/>
      <c r="BE34" s="56"/>
      <c r="BF34" s="60"/>
      <c r="BG34" s="56"/>
      <c r="BH34" s="56"/>
      <c r="BI34" s="56"/>
      <c r="BJ34" s="56"/>
      <c r="BK34" s="60"/>
      <c r="BL34" s="47"/>
      <c r="BM34" s="25"/>
      <c r="BN34" s="25"/>
      <c r="BO34" s="25"/>
      <c r="BP34" s="25"/>
      <c r="BQ34" s="25"/>
      <c r="BR34" s="25"/>
      <c r="BS34" s="25"/>
      <c r="BT34" s="25"/>
      <c r="BU34" s="26"/>
      <c r="BV34" s="21"/>
      <c r="BW34" s="27"/>
    </row>
    <row r="35" spans="3:75">
      <c r="C35" s="19"/>
      <c r="D35" s="58" t="s">
        <v>43</v>
      </c>
      <c r="E35" s="59" t="s">
        <v>20</v>
      </c>
      <c r="F35" s="55" t="s">
        <v>12</v>
      </c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7">
        <f>SUM(AQ36:AQ40)</f>
        <v>0</v>
      </c>
      <c r="AR35" s="56"/>
      <c r="AS35" s="56"/>
      <c r="AT35" s="57">
        <f>SUM(AT36:AT40)</f>
        <v>7235.5289900000007</v>
      </c>
      <c r="AU35" s="56"/>
      <c r="AV35" s="56"/>
      <c r="AW35" s="57">
        <f>SUM(AW36:AW40)</f>
        <v>0</v>
      </c>
      <c r="AX35" s="56"/>
      <c r="AY35" s="56"/>
      <c r="AZ35" s="57">
        <f>SUM(AZ36:AZ40)</f>
        <v>3500.46414</v>
      </c>
      <c r="BA35" s="56"/>
      <c r="BB35" s="56"/>
      <c r="BC35" s="57">
        <f>SUM(BC36:BC40)</f>
        <v>0</v>
      </c>
      <c r="BD35" s="56"/>
      <c r="BE35" s="56"/>
      <c r="BF35" s="57">
        <f>SUM(BF36:BF40)</f>
        <v>460.77760000000001</v>
      </c>
      <c r="BG35" s="56"/>
      <c r="BH35" s="56"/>
      <c r="BI35" s="56"/>
      <c r="BJ35" s="56"/>
      <c r="BK35" s="57">
        <f>SUM(BK36:BK40)</f>
        <v>106292.84899999999</v>
      </c>
      <c r="BL35" s="47"/>
      <c r="BM35" s="25"/>
      <c r="BN35" s="25"/>
      <c r="BO35" s="25"/>
      <c r="BP35" s="25"/>
      <c r="BQ35" s="25"/>
      <c r="BR35" s="25"/>
      <c r="BS35" s="25"/>
      <c r="BT35" s="25"/>
      <c r="BU35" s="26"/>
      <c r="BV35" s="21"/>
      <c r="BW35" s="27"/>
    </row>
    <row r="36" spans="3:75">
      <c r="C36" s="19"/>
      <c r="D36" s="58" t="s">
        <v>44</v>
      </c>
      <c r="E36" s="61" t="s">
        <v>22</v>
      </c>
      <c r="F36" s="55" t="s">
        <v>12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60"/>
      <c r="AR36" s="56"/>
      <c r="AS36" s="56"/>
      <c r="AT36" s="60">
        <v>1831.75027</v>
      </c>
      <c r="AU36" s="56"/>
      <c r="AV36" s="56"/>
      <c r="AW36" s="60"/>
      <c r="AX36" s="56"/>
      <c r="AY36" s="56"/>
      <c r="AZ36" s="60"/>
      <c r="BA36" s="56"/>
      <c r="BB36" s="56"/>
      <c r="BC36" s="60"/>
      <c r="BD36" s="56"/>
      <c r="BE36" s="56"/>
      <c r="BF36" s="60"/>
      <c r="BG36" s="56"/>
      <c r="BH36" s="56"/>
      <c r="BI36" s="56"/>
      <c r="BJ36" s="56"/>
      <c r="BK36" s="60">
        <v>105335.39264999999</v>
      </c>
      <c r="BL36" s="47"/>
      <c r="BM36" s="25"/>
      <c r="BN36" s="25"/>
      <c r="BO36" s="25"/>
      <c r="BP36" s="25"/>
      <c r="BQ36" s="25"/>
      <c r="BR36" s="25"/>
      <c r="BS36" s="25"/>
      <c r="BT36" s="25"/>
      <c r="BU36" s="26"/>
      <c r="BV36" s="21"/>
      <c r="BW36" s="27"/>
    </row>
    <row r="37" spans="3:75">
      <c r="C37" s="19"/>
      <c r="D37" s="58" t="s">
        <v>45</v>
      </c>
      <c r="E37" s="61" t="s">
        <v>24</v>
      </c>
      <c r="F37" s="55" t="s">
        <v>12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60"/>
      <c r="AR37" s="56"/>
      <c r="AS37" s="56"/>
      <c r="AT37" s="60"/>
      <c r="AU37" s="56"/>
      <c r="AV37" s="56"/>
      <c r="AW37" s="60"/>
      <c r="AX37" s="56"/>
      <c r="AY37" s="56"/>
      <c r="AZ37" s="60"/>
      <c r="BA37" s="56"/>
      <c r="BB37" s="56"/>
      <c r="BC37" s="60"/>
      <c r="BD37" s="56"/>
      <c r="BE37" s="56"/>
      <c r="BF37" s="60"/>
      <c r="BG37" s="56"/>
      <c r="BH37" s="56"/>
      <c r="BI37" s="56"/>
      <c r="BJ37" s="56"/>
      <c r="BK37" s="60"/>
      <c r="BL37" s="47"/>
      <c r="BM37" s="25"/>
      <c r="BN37" s="25"/>
      <c r="BO37" s="25"/>
      <c r="BP37" s="25"/>
      <c r="BQ37" s="25"/>
      <c r="BR37" s="25"/>
      <c r="BS37" s="25"/>
      <c r="BT37" s="25"/>
      <c r="BU37" s="26"/>
      <c r="BV37" s="21"/>
      <c r="BW37" s="27"/>
    </row>
    <row r="38" spans="3:75">
      <c r="C38" s="19"/>
      <c r="D38" s="58" t="s">
        <v>46</v>
      </c>
      <c r="E38" s="61" t="s">
        <v>26</v>
      </c>
      <c r="F38" s="55" t="s">
        <v>12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60"/>
      <c r="AR38" s="56"/>
      <c r="AS38" s="56"/>
      <c r="AT38" s="60"/>
      <c r="AU38" s="56"/>
      <c r="AV38" s="56"/>
      <c r="AW38" s="60"/>
      <c r="AX38" s="56"/>
      <c r="AY38" s="56"/>
      <c r="AZ38" s="60"/>
      <c r="BA38" s="56"/>
      <c r="BB38" s="56"/>
      <c r="BC38" s="60"/>
      <c r="BD38" s="56"/>
      <c r="BE38" s="56"/>
      <c r="BF38" s="60"/>
      <c r="BG38" s="56"/>
      <c r="BH38" s="56"/>
      <c r="BI38" s="56"/>
      <c r="BJ38" s="56"/>
      <c r="BK38" s="60"/>
      <c r="BL38" s="47"/>
      <c r="BM38" s="25"/>
      <c r="BN38" s="25"/>
      <c r="BO38" s="25"/>
      <c r="BP38" s="25"/>
      <c r="BQ38" s="25"/>
      <c r="BR38" s="25"/>
      <c r="BS38" s="25"/>
      <c r="BT38" s="25"/>
      <c r="BU38" s="26"/>
      <c r="BV38" s="21"/>
      <c r="BW38" s="27"/>
    </row>
    <row r="39" spans="3:75">
      <c r="C39" s="19"/>
      <c r="D39" s="58" t="s">
        <v>47</v>
      </c>
      <c r="E39" s="61" t="s">
        <v>28</v>
      </c>
      <c r="F39" s="55" t="s">
        <v>12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60"/>
      <c r="AR39" s="56"/>
      <c r="AS39" s="56"/>
      <c r="AT39" s="60"/>
      <c r="AU39" s="56"/>
      <c r="AV39" s="56"/>
      <c r="AW39" s="60"/>
      <c r="AX39" s="56"/>
      <c r="AY39" s="56"/>
      <c r="AZ39" s="60"/>
      <c r="BA39" s="56"/>
      <c r="BB39" s="56"/>
      <c r="BC39" s="60"/>
      <c r="BD39" s="56"/>
      <c r="BE39" s="56"/>
      <c r="BF39" s="60"/>
      <c r="BG39" s="56"/>
      <c r="BH39" s="56"/>
      <c r="BI39" s="56"/>
      <c r="BJ39" s="56"/>
      <c r="BK39" s="60"/>
      <c r="BL39" s="47"/>
      <c r="BM39" s="25"/>
      <c r="BN39" s="25"/>
      <c r="BO39" s="25"/>
      <c r="BP39" s="25"/>
      <c r="BQ39" s="25"/>
      <c r="BR39" s="25"/>
      <c r="BS39" s="25"/>
      <c r="BT39" s="25"/>
      <c r="BU39" s="26"/>
      <c r="BV39" s="21"/>
      <c r="BW39" s="27"/>
    </row>
    <row r="40" spans="3:75">
      <c r="C40" s="19"/>
      <c r="D40" s="58" t="s">
        <v>48</v>
      </c>
      <c r="E40" s="61" t="s">
        <v>30</v>
      </c>
      <c r="F40" s="55" t="s">
        <v>12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60"/>
      <c r="AR40" s="56"/>
      <c r="AS40" s="56"/>
      <c r="AT40" s="60">
        <v>5403.7787200000002</v>
      </c>
      <c r="AU40" s="56"/>
      <c r="AV40" s="56"/>
      <c r="AW40" s="60"/>
      <c r="AX40" s="56"/>
      <c r="AY40" s="56"/>
      <c r="AZ40" s="60">
        <v>3500.46414</v>
      </c>
      <c r="BA40" s="56"/>
      <c r="BB40" s="56"/>
      <c r="BC40" s="60"/>
      <c r="BD40" s="56"/>
      <c r="BE40" s="56"/>
      <c r="BF40" s="60">
        <v>460.77760000000001</v>
      </c>
      <c r="BG40" s="56"/>
      <c r="BH40" s="56"/>
      <c r="BI40" s="56"/>
      <c r="BJ40" s="56"/>
      <c r="BK40" s="60">
        <v>957.45635000000004</v>
      </c>
      <c r="BL40" s="47"/>
      <c r="BM40" s="25"/>
      <c r="BN40" s="25"/>
      <c r="BO40" s="25"/>
      <c r="BP40" s="25"/>
      <c r="BQ40" s="25"/>
      <c r="BR40" s="25"/>
      <c r="BS40" s="25"/>
      <c r="BT40" s="25"/>
      <c r="BU40" s="26"/>
      <c r="BV40" s="21"/>
      <c r="BW40" s="27"/>
    </row>
    <row r="41" spans="3:75">
      <c r="C41" s="19"/>
      <c r="D41" s="58" t="s">
        <v>49</v>
      </c>
      <c r="E41" s="59" t="s">
        <v>32</v>
      </c>
      <c r="F41" s="55" t="s">
        <v>12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60"/>
      <c r="AR41" s="56"/>
      <c r="AS41" s="56"/>
      <c r="AT41" s="60"/>
      <c r="AU41" s="56"/>
      <c r="AV41" s="56"/>
      <c r="AW41" s="60"/>
      <c r="AX41" s="56"/>
      <c r="AY41" s="56"/>
      <c r="AZ41" s="60"/>
      <c r="BA41" s="56"/>
      <c r="BB41" s="56"/>
      <c r="BC41" s="60"/>
      <c r="BD41" s="56"/>
      <c r="BE41" s="56"/>
      <c r="BF41" s="60"/>
      <c r="BG41" s="56"/>
      <c r="BH41" s="56"/>
      <c r="BI41" s="56"/>
      <c r="BJ41" s="56"/>
      <c r="BK41" s="60"/>
      <c r="BL41" s="47"/>
      <c r="BM41" s="25"/>
      <c r="BN41" s="25"/>
      <c r="BO41" s="25"/>
      <c r="BP41" s="25"/>
      <c r="BQ41" s="25"/>
      <c r="BR41" s="25"/>
      <c r="BS41" s="25"/>
      <c r="BT41" s="25"/>
      <c r="BU41" s="26"/>
      <c r="BV41" s="21"/>
      <c r="BW41" s="27"/>
    </row>
    <row r="42" spans="3:75">
      <c r="C42" s="19"/>
      <c r="D42" s="58" t="s">
        <v>50</v>
      </c>
      <c r="E42" s="59" t="s">
        <v>34</v>
      </c>
      <c r="F42" s="55" t="s">
        <v>12</v>
      </c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60"/>
      <c r="AR42" s="56"/>
      <c r="AS42" s="56"/>
      <c r="AT42" s="60"/>
      <c r="AU42" s="56"/>
      <c r="AV42" s="56"/>
      <c r="AW42" s="60"/>
      <c r="AX42" s="56"/>
      <c r="AY42" s="56"/>
      <c r="AZ42" s="60"/>
      <c r="BA42" s="56"/>
      <c r="BB42" s="56"/>
      <c r="BC42" s="60"/>
      <c r="BD42" s="56"/>
      <c r="BE42" s="56"/>
      <c r="BF42" s="60"/>
      <c r="BG42" s="56"/>
      <c r="BH42" s="56"/>
      <c r="BI42" s="56"/>
      <c r="BJ42" s="56"/>
      <c r="BK42" s="60"/>
      <c r="BL42" s="47"/>
      <c r="BM42" s="25"/>
      <c r="BN42" s="25"/>
      <c r="BO42" s="25"/>
      <c r="BP42" s="25"/>
      <c r="BQ42" s="25"/>
      <c r="BR42" s="25"/>
      <c r="BS42" s="25"/>
      <c r="BT42" s="25"/>
      <c r="BU42" s="26"/>
      <c r="BV42" s="21"/>
      <c r="BW42" s="27"/>
    </row>
    <row r="43" spans="3:75">
      <c r="C43" s="19"/>
      <c r="D43" s="58" t="s">
        <v>51</v>
      </c>
      <c r="E43" s="59" t="s">
        <v>36</v>
      </c>
      <c r="F43" s="55" t="s">
        <v>12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60"/>
      <c r="AR43" s="56"/>
      <c r="AS43" s="56"/>
      <c r="AT43" s="60"/>
      <c r="AU43" s="56"/>
      <c r="AV43" s="56"/>
      <c r="AW43" s="60"/>
      <c r="AX43" s="56"/>
      <c r="AY43" s="56"/>
      <c r="AZ43" s="60"/>
      <c r="BA43" s="56"/>
      <c r="BB43" s="56"/>
      <c r="BC43" s="60"/>
      <c r="BD43" s="56"/>
      <c r="BE43" s="56"/>
      <c r="BF43" s="60"/>
      <c r="BG43" s="56"/>
      <c r="BH43" s="56"/>
      <c r="BI43" s="56"/>
      <c r="BJ43" s="56"/>
      <c r="BK43" s="60"/>
      <c r="BL43" s="47"/>
      <c r="BM43" s="25"/>
      <c r="BN43" s="25"/>
      <c r="BO43" s="25"/>
      <c r="BP43" s="25"/>
      <c r="BQ43" s="25"/>
      <c r="BR43" s="25"/>
      <c r="BS43" s="25"/>
      <c r="BT43" s="25"/>
      <c r="BU43" s="26"/>
      <c r="BV43" s="21"/>
      <c r="BW43" s="27"/>
    </row>
    <row r="44" spans="3:75">
      <c r="C44" s="19"/>
      <c r="D44" s="58" t="s">
        <v>52</v>
      </c>
      <c r="E44" s="59" t="s">
        <v>38</v>
      </c>
      <c r="F44" s="55" t="s">
        <v>12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60"/>
      <c r="AR44" s="56"/>
      <c r="AS44" s="56"/>
      <c r="AT44" s="60"/>
      <c r="AU44" s="56"/>
      <c r="AV44" s="56"/>
      <c r="AW44" s="60"/>
      <c r="AX44" s="56"/>
      <c r="AY44" s="56"/>
      <c r="AZ44" s="60"/>
      <c r="BA44" s="56"/>
      <c r="BB44" s="56"/>
      <c r="BC44" s="60"/>
      <c r="BD44" s="56"/>
      <c r="BE44" s="56"/>
      <c r="BF44" s="60"/>
      <c r="BG44" s="56"/>
      <c r="BH44" s="56"/>
      <c r="BI44" s="56"/>
      <c r="BJ44" s="56"/>
      <c r="BK44" s="60"/>
      <c r="BL44" s="47"/>
      <c r="BM44" s="25"/>
      <c r="BN44" s="25"/>
      <c r="BO44" s="25"/>
      <c r="BP44" s="25"/>
      <c r="BQ44" s="25"/>
      <c r="BR44" s="25"/>
      <c r="BS44" s="25"/>
      <c r="BT44" s="25"/>
      <c r="BU44" s="26"/>
      <c r="BV44" s="21"/>
      <c r="BW44" s="27"/>
    </row>
    <row r="45" spans="3:75">
      <c r="C45" s="19"/>
      <c r="D45" s="53">
        <v>3</v>
      </c>
      <c r="E45" s="54" t="s">
        <v>53</v>
      </c>
      <c r="F45" s="55" t="s">
        <v>12</v>
      </c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7">
        <f>SUM(AQ46:AQ49,AQ55:AQ58)</f>
        <v>0</v>
      </c>
      <c r="AR45" s="56"/>
      <c r="AS45" s="56"/>
      <c r="AT45" s="57">
        <f>SUM(AT46:AT49,AT55:AT58)</f>
        <v>228.69150000000002</v>
      </c>
      <c r="AU45" s="56"/>
      <c r="AV45" s="56"/>
      <c r="AW45" s="57">
        <f>SUM(AW46:AW49,AW55:AW58)</f>
        <v>0</v>
      </c>
      <c r="AX45" s="56"/>
      <c r="AY45" s="56"/>
      <c r="AZ45" s="57">
        <f>SUM(AZ46:AZ49,AZ55:AZ58)</f>
        <v>0</v>
      </c>
      <c r="BA45" s="56"/>
      <c r="BB45" s="56"/>
      <c r="BC45" s="57">
        <f>SUM(BC46:BC49,BC55:BC58)</f>
        <v>0</v>
      </c>
      <c r="BD45" s="56"/>
      <c r="BE45" s="56"/>
      <c r="BF45" s="57">
        <f>SUM(BF46:BF49,BF55:BF58)</f>
        <v>967.38300000000004</v>
      </c>
      <c r="BG45" s="56"/>
      <c r="BH45" s="56"/>
      <c r="BI45" s="56"/>
      <c r="BJ45" s="56"/>
      <c r="BK45" s="57">
        <v>1383.5527699999998</v>
      </c>
      <c r="BL45" s="47"/>
      <c r="BM45" s="25"/>
      <c r="BN45" s="25"/>
      <c r="BO45" s="25"/>
      <c r="BP45" s="25"/>
      <c r="BQ45" s="25"/>
      <c r="BR45" s="25"/>
      <c r="BS45" s="25"/>
      <c r="BT45" s="25"/>
      <c r="BU45" s="26"/>
      <c r="BV45" s="21"/>
      <c r="BW45" s="27"/>
    </row>
    <row r="46" spans="3:75">
      <c r="C46" s="19"/>
      <c r="D46" s="58" t="s">
        <v>54</v>
      </c>
      <c r="E46" s="59" t="s">
        <v>14</v>
      </c>
      <c r="F46" s="55" t="s">
        <v>12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60"/>
      <c r="AR46" s="56"/>
      <c r="AS46" s="56"/>
      <c r="AT46" s="60">
        <v>98.915499999999994</v>
      </c>
      <c r="AU46" s="56"/>
      <c r="AV46" s="56"/>
      <c r="AW46" s="60"/>
      <c r="AX46" s="56"/>
      <c r="AY46" s="56"/>
      <c r="AZ46" s="60"/>
      <c r="BA46" s="56"/>
      <c r="BB46" s="56"/>
      <c r="BC46" s="60"/>
      <c r="BD46" s="56"/>
      <c r="BE46" s="56"/>
      <c r="BF46" s="60"/>
      <c r="BG46" s="56"/>
      <c r="BH46" s="56"/>
      <c r="BI46" s="56"/>
      <c r="BJ46" s="56"/>
      <c r="BK46" s="60"/>
      <c r="BL46" s="47"/>
      <c r="BM46" s="25"/>
      <c r="BN46" s="25"/>
      <c r="BO46" s="25"/>
      <c r="BP46" s="25"/>
      <c r="BQ46" s="25"/>
      <c r="BR46" s="25"/>
      <c r="BS46" s="25"/>
      <c r="BT46" s="25"/>
      <c r="BU46" s="26"/>
      <c r="BV46" s="21"/>
      <c r="BW46" s="27"/>
    </row>
    <row r="47" spans="3:75">
      <c r="C47" s="19"/>
      <c r="D47" s="58" t="s">
        <v>55</v>
      </c>
      <c r="E47" s="59" t="s">
        <v>16</v>
      </c>
      <c r="F47" s="55" t="s">
        <v>12</v>
      </c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60"/>
      <c r="AR47" s="56"/>
      <c r="AS47" s="56"/>
      <c r="AT47" s="60"/>
      <c r="AU47" s="56"/>
      <c r="AV47" s="56"/>
      <c r="AW47" s="60"/>
      <c r="AX47" s="56"/>
      <c r="AY47" s="56"/>
      <c r="AZ47" s="60"/>
      <c r="BA47" s="56"/>
      <c r="BB47" s="56"/>
      <c r="BC47" s="60"/>
      <c r="BD47" s="56"/>
      <c r="BE47" s="56"/>
      <c r="BF47" s="60"/>
      <c r="BG47" s="56"/>
      <c r="BH47" s="56"/>
      <c r="BI47" s="56"/>
      <c r="BJ47" s="56"/>
      <c r="BK47" s="60">
        <v>1051.2339999999999</v>
      </c>
      <c r="BL47" s="47"/>
      <c r="BM47" s="25"/>
      <c r="BN47" s="25"/>
      <c r="BO47" s="25"/>
      <c r="BP47" s="25"/>
      <c r="BQ47" s="25"/>
      <c r="BR47" s="25"/>
      <c r="BS47" s="25"/>
      <c r="BT47" s="25"/>
      <c r="BU47" s="26"/>
      <c r="BV47" s="21"/>
      <c r="BW47" s="27"/>
    </row>
    <row r="48" spans="3:75">
      <c r="C48" s="19"/>
      <c r="D48" s="58" t="s">
        <v>56</v>
      </c>
      <c r="E48" s="59" t="s">
        <v>18</v>
      </c>
      <c r="F48" s="55" t="s">
        <v>12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60"/>
      <c r="AR48" s="56"/>
      <c r="AS48" s="56"/>
      <c r="AT48" s="60"/>
      <c r="AU48" s="56"/>
      <c r="AV48" s="56"/>
      <c r="AW48" s="60"/>
      <c r="AX48" s="56"/>
      <c r="AY48" s="56"/>
      <c r="AZ48" s="60"/>
      <c r="BA48" s="56"/>
      <c r="BB48" s="56"/>
      <c r="BC48" s="60"/>
      <c r="BD48" s="56"/>
      <c r="BE48" s="56"/>
      <c r="BF48" s="60"/>
      <c r="BG48" s="56"/>
      <c r="BH48" s="56"/>
      <c r="BI48" s="56"/>
      <c r="BJ48" s="56"/>
      <c r="BK48" s="60"/>
      <c r="BL48" s="47"/>
      <c r="BM48" s="25"/>
      <c r="BN48" s="25"/>
      <c r="BO48" s="25"/>
      <c r="BP48" s="25"/>
      <c r="BQ48" s="25"/>
      <c r="BR48" s="25"/>
      <c r="BS48" s="25"/>
      <c r="BT48" s="25"/>
      <c r="BU48" s="26"/>
      <c r="BV48" s="21"/>
      <c r="BW48" s="27"/>
    </row>
    <row r="49" spans="3:78">
      <c r="C49" s="19"/>
      <c r="D49" s="58" t="s">
        <v>57</v>
      </c>
      <c r="E49" s="59" t="s">
        <v>20</v>
      </c>
      <c r="F49" s="55" t="s">
        <v>12</v>
      </c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7">
        <f>SUM(AQ50:AQ54)</f>
        <v>0</v>
      </c>
      <c r="AR49" s="56"/>
      <c r="AS49" s="56"/>
      <c r="AT49" s="57">
        <f>SUM(AT50:AT54)</f>
        <v>129.77600000000001</v>
      </c>
      <c r="AU49" s="56"/>
      <c r="AV49" s="56"/>
      <c r="AW49" s="57">
        <f>SUM(AW50:AW54)</f>
        <v>0</v>
      </c>
      <c r="AX49" s="56"/>
      <c r="AY49" s="56"/>
      <c r="AZ49" s="57">
        <f>SUM(AZ50:AZ54)</f>
        <v>0</v>
      </c>
      <c r="BA49" s="56"/>
      <c r="BB49" s="56"/>
      <c r="BC49" s="57">
        <f>SUM(BC50:BC54)</f>
        <v>0</v>
      </c>
      <c r="BD49" s="56"/>
      <c r="BE49" s="56"/>
      <c r="BF49" s="57">
        <f>SUM(BF50:BF54)</f>
        <v>967.38300000000004</v>
      </c>
      <c r="BG49" s="56"/>
      <c r="BH49" s="56"/>
      <c r="BI49" s="56"/>
      <c r="BJ49" s="56"/>
      <c r="BK49" s="57">
        <v>332.31876999999997</v>
      </c>
      <c r="BL49" s="47"/>
      <c r="BM49" s="25"/>
      <c r="BN49" s="25"/>
      <c r="BO49" s="25"/>
      <c r="BP49" s="25"/>
      <c r="BQ49" s="25"/>
      <c r="BR49" s="25"/>
      <c r="BS49" s="25"/>
      <c r="BT49" s="25"/>
      <c r="BU49" s="26"/>
      <c r="BV49" s="21"/>
      <c r="BW49" s="27"/>
    </row>
    <row r="50" spans="3:78">
      <c r="C50" s="19"/>
      <c r="D50" s="58" t="s">
        <v>58</v>
      </c>
      <c r="E50" s="61" t="s">
        <v>22</v>
      </c>
      <c r="F50" s="55" t="s">
        <v>12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60"/>
      <c r="AR50" s="56"/>
      <c r="AS50" s="56"/>
      <c r="AT50" s="60">
        <v>129.77600000000001</v>
      </c>
      <c r="AU50" s="56"/>
      <c r="AV50" s="56"/>
      <c r="AW50" s="60"/>
      <c r="AX50" s="56"/>
      <c r="AY50" s="56"/>
      <c r="AZ50" s="60"/>
      <c r="BA50" s="56"/>
      <c r="BB50" s="56"/>
      <c r="BC50" s="60"/>
      <c r="BD50" s="56"/>
      <c r="BE50" s="56"/>
      <c r="BF50" s="60"/>
      <c r="BG50" s="56"/>
      <c r="BH50" s="56"/>
      <c r="BI50" s="56"/>
      <c r="BJ50" s="56"/>
      <c r="BK50" s="60">
        <v>212.935</v>
      </c>
      <c r="BL50" s="47"/>
      <c r="BM50" s="25"/>
      <c r="BN50" s="25"/>
      <c r="BO50" s="25"/>
      <c r="BP50" s="25"/>
      <c r="BQ50" s="25"/>
      <c r="BR50" s="25"/>
      <c r="BS50" s="25"/>
      <c r="BT50" s="25"/>
      <c r="BU50" s="26"/>
      <c r="BV50" s="21"/>
      <c r="BW50" s="27"/>
    </row>
    <row r="51" spans="3:78">
      <c r="C51" s="19"/>
      <c r="D51" s="58" t="s">
        <v>59</v>
      </c>
      <c r="E51" s="61" t="s">
        <v>24</v>
      </c>
      <c r="F51" s="55" t="s">
        <v>12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60"/>
      <c r="AR51" s="56"/>
      <c r="AS51" s="56"/>
      <c r="AT51" s="60"/>
      <c r="AU51" s="56"/>
      <c r="AV51" s="56"/>
      <c r="AW51" s="60"/>
      <c r="AX51" s="56"/>
      <c r="AY51" s="56"/>
      <c r="AZ51" s="60"/>
      <c r="BA51" s="56"/>
      <c r="BB51" s="56"/>
      <c r="BC51" s="60"/>
      <c r="BD51" s="56"/>
      <c r="BE51" s="56"/>
      <c r="BF51" s="60"/>
      <c r="BG51" s="56"/>
      <c r="BH51" s="56"/>
      <c r="BI51" s="56"/>
      <c r="BJ51" s="56"/>
      <c r="BK51" s="60"/>
      <c r="BL51" s="47"/>
      <c r="BM51" s="25"/>
      <c r="BN51" s="25"/>
      <c r="BO51" s="25"/>
      <c r="BP51" s="25"/>
      <c r="BQ51" s="25"/>
      <c r="BR51" s="25"/>
      <c r="BS51" s="25"/>
      <c r="BT51" s="25"/>
      <c r="BU51" s="26"/>
      <c r="BV51" s="21"/>
      <c r="BW51" s="27"/>
    </row>
    <row r="52" spans="3:78">
      <c r="C52" s="19"/>
      <c r="D52" s="58" t="s">
        <v>60</v>
      </c>
      <c r="E52" s="61" t="s">
        <v>26</v>
      </c>
      <c r="F52" s="55" t="s">
        <v>12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60"/>
      <c r="AR52" s="56"/>
      <c r="AS52" s="56"/>
      <c r="AT52" s="60"/>
      <c r="AU52" s="56"/>
      <c r="AV52" s="56"/>
      <c r="AW52" s="60"/>
      <c r="AX52" s="56"/>
      <c r="AY52" s="56"/>
      <c r="AZ52" s="60"/>
      <c r="BA52" s="56"/>
      <c r="BB52" s="56"/>
      <c r="BC52" s="60"/>
      <c r="BD52" s="56"/>
      <c r="BE52" s="56"/>
      <c r="BF52" s="60"/>
      <c r="BG52" s="56"/>
      <c r="BH52" s="56"/>
      <c r="BI52" s="56"/>
      <c r="BJ52" s="56"/>
      <c r="BK52" s="60"/>
      <c r="BL52" s="47"/>
      <c r="BM52" s="25"/>
      <c r="BN52" s="25"/>
      <c r="BO52" s="25"/>
      <c r="BP52" s="25"/>
      <c r="BQ52" s="25"/>
      <c r="BR52" s="25"/>
      <c r="BS52" s="25"/>
      <c r="BT52" s="25"/>
      <c r="BU52" s="26"/>
      <c r="BV52" s="21"/>
      <c r="BW52" s="27"/>
    </row>
    <row r="53" spans="3:78">
      <c r="C53" s="19"/>
      <c r="D53" s="58" t="s">
        <v>61</v>
      </c>
      <c r="E53" s="61" t="s">
        <v>28</v>
      </c>
      <c r="F53" s="55" t="s">
        <v>12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60"/>
      <c r="AR53" s="56"/>
      <c r="AS53" s="56"/>
      <c r="AT53" s="60"/>
      <c r="AU53" s="56"/>
      <c r="AV53" s="56"/>
      <c r="AW53" s="60"/>
      <c r="AX53" s="56"/>
      <c r="AY53" s="56"/>
      <c r="AZ53" s="60"/>
      <c r="BA53" s="56"/>
      <c r="BB53" s="56"/>
      <c r="BC53" s="60"/>
      <c r="BD53" s="56"/>
      <c r="BE53" s="56"/>
      <c r="BF53" s="60"/>
      <c r="BG53" s="56"/>
      <c r="BH53" s="56"/>
      <c r="BI53" s="56"/>
      <c r="BJ53" s="56"/>
      <c r="BK53" s="60"/>
      <c r="BL53" s="47"/>
      <c r="BM53" s="25"/>
      <c r="BN53" s="25"/>
      <c r="BO53" s="25"/>
      <c r="BP53" s="25"/>
      <c r="BQ53" s="25"/>
      <c r="BR53" s="25"/>
      <c r="BS53" s="25"/>
      <c r="BT53" s="25"/>
      <c r="BU53" s="26"/>
      <c r="BV53" s="21"/>
      <c r="BW53" s="27"/>
      <c r="BZ53" s="41"/>
    </row>
    <row r="54" spans="3:78">
      <c r="C54" s="19"/>
      <c r="D54" s="58" t="s">
        <v>62</v>
      </c>
      <c r="E54" s="61" t="s">
        <v>30</v>
      </c>
      <c r="F54" s="55" t="s">
        <v>12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60"/>
      <c r="AR54" s="56"/>
      <c r="AS54" s="56"/>
      <c r="AT54" s="60"/>
      <c r="AU54" s="56"/>
      <c r="AV54" s="56"/>
      <c r="AW54" s="60"/>
      <c r="AX54" s="56"/>
      <c r="AY54" s="56"/>
      <c r="AZ54" s="60"/>
      <c r="BA54" s="56"/>
      <c r="BB54" s="56"/>
      <c r="BC54" s="60"/>
      <c r="BD54" s="56"/>
      <c r="BE54" s="56"/>
      <c r="BF54" s="60">
        <v>967.38300000000004</v>
      </c>
      <c r="BG54" s="56"/>
      <c r="BH54" s="56"/>
      <c r="BI54" s="56"/>
      <c r="BJ54" s="56"/>
      <c r="BK54" s="60">
        <v>119.38377</v>
      </c>
      <c r="BL54" s="47"/>
      <c r="BM54" s="25"/>
      <c r="BN54" s="25"/>
      <c r="BO54" s="25"/>
      <c r="BP54" s="25"/>
      <c r="BQ54" s="25"/>
      <c r="BR54" s="25"/>
      <c r="BS54" s="25"/>
      <c r="BT54" s="25"/>
      <c r="BU54" s="26"/>
      <c r="BV54" s="21"/>
      <c r="BW54" s="27"/>
    </row>
    <row r="55" spans="3:78">
      <c r="C55" s="19"/>
      <c r="D55" s="58" t="s">
        <v>63</v>
      </c>
      <c r="E55" s="59" t="s">
        <v>32</v>
      </c>
      <c r="F55" s="55" t="s">
        <v>12</v>
      </c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60"/>
      <c r="AR55" s="56"/>
      <c r="AS55" s="56"/>
      <c r="AT55" s="60"/>
      <c r="AU55" s="56"/>
      <c r="AV55" s="56"/>
      <c r="AW55" s="60"/>
      <c r="AX55" s="56"/>
      <c r="AY55" s="56"/>
      <c r="AZ55" s="60"/>
      <c r="BA55" s="56"/>
      <c r="BB55" s="56"/>
      <c r="BC55" s="60"/>
      <c r="BD55" s="56"/>
      <c r="BE55" s="56"/>
      <c r="BF55" s="60"/>
      <c r="BG55" s="56"/>
      <c r="BH55" s="56"/>
      <c r="BI55" s="56"/>
      <c r="BJ55" s="56"/>
      <c r="BK55" s="60"/>
      <c r="BL55" s="47"/>
      <c r="BM55" s="25"/>
      <c r="BN55" s="25"/>
      <c r="BO55" s="25"/>
      <c r="BP55" s="25"/>
      <c r="BQ55" s="25"/>
      <c r="BR55" s="25"/>
      <c r="BS55" s="25"/>
      <c r="BT55" s="25"/>
      <c r="BU55" s="26"/>
      <c r="BV55" s="21"/>
      <c r="BW55" s="27"/>
    </row>
    <row r="56" spans="3:78">
      <c r="C56" s="19"/>
      <c r="D56" s="58" t="s">
        <v>64</v>
      </c>
      <c r="E56" s="59" t="s">
        <v>34</v>
      </c>
      <c r="F56" s="55" t="s">
        <v>12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60"/>
      <c r="AR56" s="56"/>
      <c r="AS56" s="56"/>
      <c r="AT56" s="60"/>
      <c r="AU56" s="56"/>
      <c r="AV56" s="56"/>
      <c r="AW56" s="60"/>
      <c r="AX56" s="56"/>
      <c r="AY56" s="56"/>
      <c r="AZ56" s="60"/>
      <c r="BA56" s="56"/>
      <c r="BB56" s="56"/>
      <c r="BC56" s="60"/>
      <c r="BD56" s="56"/>
      <c r="BE56" s="56"/>
      <c r="BF56" s="60"/>
      <c r="BG56" s="56"/>
      <c r="BH56" s="56"/>
      <c r="BI56" s="56"/>
      <c r="BJ56" s="56"/>
      <c r="BK56" s="60"/>
      <c r="BL56" s="47"/>
      <c r="BM56" s="25"/>
      <c r="BN56" s="25"/>
      <c r="BO56" s="25"/>
      <c r="BP56" s="25"/>
      <c r="BQ56" s="25"/>
      <c r="BR56" s="25"/>
      <c r="BS56" s="25"/>
      <c r="BT56" s="25"/>
      <c r="BU56" s="26"/>
      <c r="BV56" s="21"/>
      <c r="BW56" s="27"/>
    </row>
    <row r="57" spans="3:78">
      <c r="C57" s="19"/>
      <c r="D57" s="58" t="s">
        <v>65</v>
      </c>
      <c r="E57" s="59" t="s">
        <v>36</v>
      </c>
      <c r="F57" s="55" t="s">
        <v>12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60"/>
      <c r="AR57" s="56"/>
      <c r="AS57" s="56"/>
      <c r="AT57" s="60"/>
      <c r="AU57" s="56"/>
      <c r="AV57" s="56"/>
      <c r="AW57" s="60"/>
      <c r="AX57" s="56"/>
      <c r="AY57" s="56"/>
      <c r="AZ57" s="60"/>
      <c r="BA57" s="56"/>
      <c r="BB57" s="56"/>
      <c r="BC57" s="60"/>
      <c r="BD57" s="56"/>
      <c r="BE57" s="56"/>
      <c r="BF57" s="60"/>
      <c r="BG57" s="56"/>
      <c r="BH57" s="56"/>
      <c r="BI57" s="56"/>
      <c r="BJ57" s="56"/>
      <c r="BK57" s="60"/>
      <c r="BL57" s="47"/>
      <c r="BM57" s="25"/>
      <c r="BN57" s="25"/>
      <c r="BO57" s="25"/>
      <c r="BP57" s="25"/>
      <c r="BQ57" s="25"/>
      <c r="BR57" s="25"/>
      <c r="BS57" s="25"/>
      <c r="BT57" s="25"/>
      <c r="BU57" s="26"/>
      <c r="BV57" s="21"/>
      <c r="BW57" s="27"/>
    </row>
    <row r="58" spans="3:78">
      <c r="C58" s="19"/>
      <c r="D58" s="58" t="s">
        <v>66</v>
      </c>
      <c r="E58" s="59" t="s">
        <v>38</v>
      </c>
      <c r="F58" s="55" t="s">
        <v>12</v>
      </c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60"/>
      <c r="AR58" s="56"/>
      <c r="AS58" s="56"/>
      <c r="AT58" s="60"/>
      <c r="AU58" s="56"/>
      <c r="AV58" s="56"/>
      <c r="AW58" s="60"/>
      <c r="AX58" s="56"/>
      <c r="AY58" s="56"/>
      <c r="AZ58" s="60"/>
      <c r="BA58" s="56"/>
      <c r="BB58" s="56"/>
      <c r="BC58" s="60"/>
      <c r="BD58" s="56"/>
      <c r="BE58" s="56"/>
      <c r="BF58" s="60"/>
      <c r="BG58" s="56"/>
      <c r="BH58" s="56"/>
      <c r="BI58" s="56"/>
      <c r="BJ58" s="56"/>
      <c r="BK58" s="60"/>
      <c r="BL58" s="47"/>
      <c r="BM58" s="25"/>
      <c r="BN58" s="25"/>
      <c r="BO58" s="25"/>
      <c r="BP58" s="25"/>
      <c r="BQ58" s="25"/>
      <c r="BR58" s="25"/>
      <c r="BS58" s="25"/>
      <c r="BT58" s="25"/>
      <c r="BU58" s="26"/>
      <c r="BV58" s="21"/>
      <c r="BW58" s="27"/>
    </row>
    <row r="59" spans="3:78" ht="22.5">
      <c r="C59" s="19"/>
      <c r="D59" s="53">
        <v>4</v>
      </c>
      <c r="E59" s="54" t="s">
        <v>67</v>
      </c>
      <c r="F59" s="55" t="s">
        <v>12</v>
      </c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7">
        <f>SUM(AQ60:AQ63,AQ69:AQ72)</f>
        <v>129127.46</v>
      </c>
      <c r="AR59" s="56"/>
      <c r="AS59" s="56"/>
      <c r="AT59" s="57">
        <f>SUM(AT60:AT63,AT69:AT72)</f>
        <v>217876.34950500002</v>
      </c>
      <c r="AU59" s="56"/>
      <c r="AV59" s="56"/>
      <c r="AW59" s="57">
        <f>SUM(AW60:AW63,AW69:AW72)</f>
        <v>129127.45000000003</v>
      </c>
      <c r="AX59" s="56"/>
      <c r="AY59" s="56"/>
      <c r="AZ59" s="57">
        <f>SUM(AZ60:AZ63,AZ69:AZ72)</f>
        <v>224676.77393</v>
      </c>
      <c r="BA59" s="56"/>
      <c r="BB59" s="56"/>
      <c r="BC59" s="57">
        <f>SUM(BC60:BC63,BC69:BC72)</f>
        <v>163250.45542000001</v>
      </c>
      <c r="BD59" s="56"/>
      <c r="BE59" s="56"/>
      <c r="BF59" s="57">
        <f>SUM(BF60:BF63,BF69:BF72)</f>
        <v>517668.10995999997</v>
      </c>
      <c r="BG59" s="56"/>
      <c r="BH59" s="56"/>
      <c r="BI59" s="56"/>
      <c r="BJ59" s="56"/>
      <c r="BK59" s="57">
        <f>SUM(BK60:BK63,BK69:BK72)</f>
        <v>659754.038925</v>
      </c>
      <c r="BL59" s="47"/>
      <c r="BM59" s="25"/>
      <c r="BN59" s="25"/>
      <c r="BO59" s="25"/>
      <c r="BP59" s="25"/>
      <c r="BQ59" s="25"/>
      <c r="BR59" s="25"/>
      <c r="BS59" s="25"/>
      <c r="BT59" s="25"/>
      <c r="BU59" s="26"/>
      <c r="BV59" s="21"/>
      <c r="BW59" s="27"/>
    </row>
    <row r="60" spans="3:78">
      <c r="C60" s="19"/>
      <c r="D60" s="58" t="s">
        <v>68</v>
      </c>
      <c r="E60" s="59" t="s">
        <v>14</v>
      </c>
      <c r="F60" s="55" t="s">
        <v>12</v>
      </c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60">
        <v>76904.320000000007</v>
      </c>
      <c r="AR60" s="56"/>
      <c r="AS60" s="56"/>
      <c r="AT60" s="60">
        <f>(AT18+AT18+AT32-AT46)/2</f>
        <v>113760.17492</v>
      </c>
      <c r="AU60" s="56"/>
      <c r="AV60" s="56"/>
      <c r="AW60" s="60">
        <f>(AW18+AW18+AW32-AW46)/2</f>
        <v>76904.310000000012</v>
      </c>
      <c r="AX60" s="56"/>
      <c r="AY60" s="56"/>
      <c r="AZ60" s="60">
        <f>(AZ18+AZ18+AZ32-AZ46)/2</f>
        <v>115257.48884000001</v>
      </c>
      <c r="BA60" s="56"/>
      <c r="BB60" s="56"/>
      <c r="BC60" s="60">
        <f>(BC18+BC18+BC32-BC46)/2</f>
        <v>105620.62149</v>
      </c>
      <c r="BD60" s="56"/>
      <c r="BE60" s="56"/>
      <c r="BF60" s="60">
        <f>(BF18+BF18+BF32-BF46)/2</f>
        <v>114472.88284000001</v>
      </c>
      <c r="BG60" s="56"/>
      <c r="BH60" s="56"/>
      <c r="BI60" s="56"/>
      <c r="BJ60" s="56"/>
      <c r="BK60" s="60">
        <f>(BK18+BK18+BK32-BK46)/2</f>
        <v>118780.37599</v>
      </c>
      <c r="BL60" s="47"/>
      <c r="BM60" s="25"/>
      <c r="BN60" s="25"/>
      <c r="BO60" s="25"/>
      <c r="BP60" s="25"/>
      <c r="BQ60" s="25"/>
      <c r="BR60" s="25"/>
      <c r="BS60" s="25"/>
      <c r="BT60" s="25"/>
      <c r="BU60" s="26"/>
      <c r="BV60" s="21"/>
      <c r="BW60" s="27"/>
    </row>
    <row r="61" spans="3:78">
      <c r="C61" s="19"/>
      <c r="D61" s="58" t="s">
        <v>69</v>
      </c>
      <c r="E61" s="59" t="s">
        <v>16</v>
      </c>
      <c r="F61" s="55" t="s">
        <v>12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60">
        <v>35856.22</v>
      </c>
      <c r="AR61" s="56"/>
      <c r="AS61" s="56"/>
      <c r="AT61" s="60">
        <f>(AT19+AT19+AT33-AT47)/2</f>
        <v>26896.476569999999</v>
      </c>
      <c r="AU61" s="56"/>
      <c r="AV61" s="56"/>
      <c r="AW61" s="60">
        <f>(AW19+AW19+AW33-AW47)/2</f>
        <v>35856.22</v>
      </c>
      <c r="AX61" s="56"/>
      <c r="AY61" s="56"/>
      <c r="AZ61" s="60">
        <f>(AZ19+AZ19+AZ33-AZ47)/2</f>
        <v>26896.476569999999</v>
      </c>
      <c r="BA61" s="56"/>
      <c r="BB61" s="56"/>
      <c r="BC61" s="60">
        <f>(BC19+BC19+BC33-BC47)/2</f>
        <v>25456.844779999999</v>
      </c>
      <c r="BD61" s="56"/>
      <c r="BE61" s="56"/>
      <c r="BF61" s="60">
        <f>(BF19+BF19+BF33-BF47)/2</f>
        <v>58682.09736</v>
      </c>
      <c r="BG61" s="56"/>
      <c r="BH61" s="56"/>
      <c r="BI61" s="56"/>
      <c r="BJ61" s="56"/>
      <c r="BK61" s="60">
        <f>(BK19+BK19+BK33-BK47)/2</f>
        <v>88560.654900000009</v>
      </c>
      <c r="BL61" s="47"/>
      <c r="BM61" s="25"/>
      <c r="BN61" s="25"/>
      <c r="BO61" s="25"/>
      <c r="BP61" s="25"/>
      <c r="BQ61" s="25"/>
      <c r="BR61" s="25"/>
      <c r="BS61" s="25"/>
      <c r="BT61" s="25"/>
      <c r="BU61" s="26"/>
      <c r="BV61" s="21"/>
      <c r="BW61" s="27"/>
    </row>
    <row r="62" spans="3:78">
      <c r="C62" s="19"/>
      <c r="D62" s="58" t="s">
        <v>70</v>
      </c>
      <c r="E62" s="59" t="s">
        <v>18</v>
      </c>
      <c r="F62" s="55" t="s">
        <v>12</v>
      </c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60"/>
      <c r="AR62" s="56"/>
      <c r="AS62" s="56"/>
      <c r="AT62" s="60"/>
      <c r="AU62" s="56"/>
      <c r="AV62" s="56"/>
      <c r="AW62" s="60"/>
      <c r="AX62" s="56"/>
      <c r="AY62" s="56"/>
      <c r="AZ62" s="60"/>
      <c r="BA62" s="56"/>
      <c r="BB62" s="56"/>
      <c r="BC62" s="60"/>
      <c r="BD62" s="56"/>
      <c r="BE62" s="56"/>
      <c r="BF62" s="60"/>
      <c r="BG62" s="56"/>
      <c r="BH62" s="56"/>
      <c r="BI62" s="56"/>
      <c r="BJ62" s="56"/>
      <c r="BK62" s="60"/>
      <c r="BL62" s="47"/>
      <c r="BM62" s="25"/>
      <c r="BN62" s="25"/>
      <c r="BO62" s="25"/>
      <c r="BP62" s="25">
        <f t="shared" ref="BP62:BX62" si="12">(BP20+BP20+BP34-BP48)/2</f>
        <v>0</v>
      </c>
      <c r="BQ62" s="25">
        <f t="shared" si="12"/>
        <v>0</v>
      </c>
      <c r="BR62" s="25">
        <f t="shared" si="12"/>
        <v>0</v>
      </c>
      <c r="BS62" s="25">
        <f t="shared" si="12"/>
        <v>0</v>
      </c>
      <c r="BT62" s="25">
        <f t="shared" si="12"/>
        <v>0</v>
      </c>
      <c r="BU62" s="26">
        <f t="shared" si="12"/>
        <v>0</v>
      </c>
      <c r="BV62" s="21">
        <f t="shared" si="12"/>
        <v>0</v>
      </c>
      <c r="BW62" s="27">
        <f t="shared" si="12"/>
        <v>0</v>
      </c>
      <c r="BX62" s="1">
        <f t="shared" si="12"/>
        <v>0</v>
      </c>
    </row>
    <row r="63" spans="3:78">
      <c r="C63" s="19"/>
      <c r="D63" s="58" t="s">
        <v>71</v>
      </c>
      <c r="E63" s="59" t="s">
        <v>20</v>
      </c>
      <c r="F63" s="55" t="s">
        <v>12</v>
      </c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7">
        <f>SUM(AQ64:AQ68)</f>
        <v>16045.93</v>
      </c>
      <c r="AR63" s="56"/>
      <c r="AS63" s="56"/>
      <c r="AT63" s="57">
        <f>SUM(AT64:AT68)</f>
        <v>77129.551015000005</v>
      </c>
      <c r="AU63" s="56"/>
      <c r="AV63" s="56"/>
      <c r="AW63" s="57">
        <f>SUM(AW64:AW68)</f>
        <v>16045.93</v>
      </c>
      <c r="AX63" s="56"/>
      <c r="AY63" s="56"/>
      <c r="AZ63" s="57">
        <f>SUM(AZ64:AZ68)</f>
        <v>82432.661519999994</v>
      </c>
      <c r="BA63" s="56"/>
      <c r="BB63" s="56"/>
      <c r="BC63" s="57">
        <f>SUM(BC64:BC68)</f>
        <v>32082.84215</v>
      </c>
      <c r="BD63" s="56"/>
      <c r="BE63" s="56"/>
      <c r="BF63" s="57">
        <f>SUM(BF64:BF68)</f>
        <v>344422.98275999998</v>
      </c>
      <c r="BG63" s="56"/>
      <c r="BH63" s="56"/>
      <c r="BI63" s="56"/>
      <c r="BJ63" s="56"/>
      <c r="BK63" s="57">
        <f>SUM(BK64:BK68)</f>
        <v>452413.00803499995</v>
      </c>
      <c r="BL63" s="47"/>
      <c r="BM63" s="25"/>
      <c r="BN63" s="25"/>
      <c r="BO63" s="25"/>
      <c r="BP63" s="25"/>
      <c r="BQ63" s="25"/>
      <c r="BR63" s="25"/>
      <c r="BS63" s="25"/>
      <c r="BT63" s="25"/>
      <c r="BU63" s="26"/>
      <c r="BV63" s="21"/>
      <c r="BW63" s="27"/>
    </row>
    <row r="64" spans="3:78">
      <c r="C64" s="19"/>
      <c r="D64" s="58" t="s">
        <v>72</v>
      </c>
      <c r="E64" s="61" t="s">
        <v>22</v>
      </c>
      <c r="F64" s="55" t="s">
        <v>12</v>
      </c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60">
        <v>4865.21</v>
      </c>
      <c r="AR64" s="56"/>
      <c r="AS64" s="56"/>
      <c r="AT64" s="60">
        <f>(AT22+AT22+AT36-AT50)/2</f>
        <v>55499.906405000002</v>
      </c>
      <c r="AU64" s="56"/>
      <c r="AV64" s="56"/>
      <c r="AW64" s="60">
        <f>(AW22+AW22+AW36-AW50)/2</f>
        <v>4865.21</v>
      </c>
      <c r="AX64" s="56"/>
      <c r="AY64" s="56"/>
      <c r="AZ64" s="60">
        <f>(AZ22+AZ22+AZ36-AZ50)/2</f>
        <v>0</v>
      </c>
      <c r="BA64" s="56"/>
      <c r="BB64" s="56"/>
      <c r="BC64" s="60">
        <f>(BC22+BC22+BC36-BC50)/2</f>
        <v>13266.01074</v>
      </c>
      <c r="BD64" s="56"/>
      <c r="BE64" s="56"/>
      <c r="BF64" s="60">
        <f>(BF22+BF22+BF36-BF50)/2</f>
        <v>0</v>
      </c>
      <c r="BG64" s="56"/>
      <c r="BH64" s="56"/>
      <c r="BI64" s="56"/>
      <c r="BJ64" s="56"/>
      <c r="BK64" s="60">
        <f>(BK22+BK22+BK36-BK50)/2</f>
        <v>338552.78694499994</v>
      </c>
      <c r="BL64" s="47"/>
      <c r="BM64" s="25"/>
      <c r="BN64" s="25"/>
      <c r="BO64" s="25"/>
      <c r="BP64" s="25">
        <f t="shared" ref="BP64:BX64" si="13">(BP22+BP22+BP36-BP50)/2</f>
        <v>0</v>
      </c>
      <c r="BQ64" s="25">
        <f t="shared" si="13"/>
        <v>0</v>
      </c>
      <c r="BR64" s="25">
        <f t="shared" si="13"/>
        <v>0</v>
      </c>
      <c r="BS64" s="25">
        <f t="shared" si="13"/>
        <v>0</v>
      </c>
      <c r="BT64" s="25">
        <f t="shared" si="13"/>
        <v>0</v>
      </c>
      <c r="BU64" s="26">
        <f t="shared" si="13"/>
        <v>0</v>
      </c>
      <c r="BV64" s="21">
        <f t="shared" si="13"/>
        <v>0</v>
      </c>
      <c r="BW64" s="27">
        <f t="shared" si="13"/>
        <v>0</v>
      </c>
      <c r="BX64" s="1">
        <f t="shared" si="13"/>
        <v>0</v>
      </c>
    </row>
    <row r="65" spans="3:75">
      <c r="C65" s="19"/>
      <c r="D65" s="58" t="s">
        <v>73</v>
      </c>
      <c r="E65" s="61" t="s">
        <v>24</v>
      </c>
      <c r="F65" s="55" t="s">
        <v>12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60"/>
      <c r="AR65" s="56"/>
      <c r="AS65" s="56"/>
      <c r="AT65" s="60"/>
      <c r="AU65" s="56"/>
      <c r="AV65" s="56"/>
      <c r="AW65" s="60"/>
      <c r="AX65" s="56"/>
      <c r="AY65" s="56"/>
      <c r="AZ65" s="60"/>
      <c r="BA65" s="56"/>
      <c r="BB65" s="56"/>
      <c r="BC65" s="60"/>
      <c r="BD65" s="56"/>
      <c r="BE65" s="56"/>
      <c r="BF65" s="60"/>
      <c r="BG65" s="56"/>
      <c r="BH65" s="56"/>
      <c r="BI65" s="56"/>
      <c r="BJ65" s="56"/>
      <c r="BK65" s="60"/>
      <c r="BL65" s="47"/>
      <c r="BM65" s="25"/>
      <c r="BN65" s="25"/>
      <c r="BO65" s="25"/>
      <c r="BP65" s="25"/>
      <c r="BQ65" s="25"/>
      <c r="BR65" s="25"/>
      <c r="BS65" s="25"/>
      <c r="BT65" s="25"/>
      <c r="BU65" s="26"/>
      <c r="BV65" s="21"/>
      <c r="BW65" s="27"/>
    </row>
    <row r="66" spans="3:75">
      <c r="C66" s="19"/>
      <c r="D66" s="58" t="s">
        <v>74</v>
      </c>
      <c r="E66" s="61" t="s">
        <v>26</v>
      </c>
      <c r="F66" s="55" t="s">
        <v>12</v>
      </c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60">
        <v>7227.05</v>
      </c>
      <c r="AR66" s="56"/>
      <c r="AS66" s="56"/>
      <c r="AT66" s="60">
        <f>(AT24+AT24+AT38-AT52)/2</f>
        <v>1886.64</v>
      </c>
      <c r="AU66" s="56"/>
      <c r="AV66" s="56"/>
      <c r="AW66" s="60">
        <f>(AW24+AW24+AW38-AW52)/2</f>
        <v>7227.05</v>
      </c>
      <c r="AX66" s="56"/>
      <c r="AY66" s="56"/>
      <c r="AZ66" s="60">
        <f>(AZ24+AZ24+AZ38-AZ52)/2</f>
        <v>0</v>
      </c>
      <c r="BA66" s="56"/>
      <c r="BB66" s="56"/>
      <c r="BC66" s="60">
        <f>(BC24+BC24+BC38-BC52)/2</f>
        <v>1886.64194</v>
      </c>
      <c r="BD66" s="56"/>
      <c r="BE66" s="56"/>
      <c r="BF66" s="60">
        <f>(BF24+BF24+BF38-BF52)/2</f>
        <v>0</v>
      </c>
      <c r="BG66" s="56"/>
      <c r="BH66" s="56"/>
      <c r="BI66" s="56"/>
      <c r="BJ66" s="56"/>
      <c r="BK66" s="60"/>
      <c r="BL66" s="47"/>
      <c r="BM66" s="25"/>
      <c r="BN66" s="25"/>
      <c r="BO66" s="25"/>
      <c r="BP66" s="25"/>
      <c r="BQ66" s="25"/>
      <c r="BR66" s="25"/>
      <c r="BS66" s="25"/>
      <c r="BT66" s="25"/>
      <c r="BU66" s="26"/>
      <c r="BV66" s="21"/>
      <c r="BW66" s="27"/>
    </row>
    <row r="67" spans="3:75">
      <c r="C67" s="19"/>
      <c r="D67" s="58" t="s">
        <v>75</v>
      </c>
      <c r="E67" s="61" t="s">
        <v>28</v>
      </c>
      <c r="F67" s="55" t="s">
        <v>12</v>
      </c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60"/>
      <c r="AR67" s="56"/>
      <c r="AS67" s="56"/>
      <c r="AT67" s="60"/>
      <c r="AU67" s="56"/>
      <c r="AV67" s="56"/>
      <c r="AW67" s="60"/>
      <c r="AX67" s="56"/>
      <c r="AY67" s="56"/>
      <c r="AZ67" s="60"/>
      <c r="BA67" s="56"/>
      <c r="BB67" s="56"/>
      <c r="BC67" s="60"/>
      <c r="BD67" s="56"/>
      <c r="BE67" s="56"/>
      <c r="BF67" s="60"/>
      <c r="BG67" s="56"/>
      <c r="BH67" s="56"/>
      <c r="BI67" s="56"/>
      <c r="BJ67" s="56"/>
      <c r="BK67" s="60"/>
      <c r="BL67" s="47"/>
      <c r="BM67" s="25"/>
      <c r="BN67" s="25"/>
      <c r="BO67" s="25"/>
      <c r="BP67" s="25"/>
      <c r="BQ67" s="25"/>
      <c r="BR67" s="25"/>
      <c r="BS67" s="25"/>
      <c r="BT67" s="25"/>
      <c r="BU67" s="26"/>
      <c r="BV67" s="21"/>
      <c r="BW67" s="27"/>
    </row>
    <row r="68" spans="3:75">
      <c r="C68" s="19"/>
      <c r="D68" s="58" t="s">
        <v>76</v>
      </c>
      <c r="E68" s="61" t="s">
        <v>30</v>
      </c>
      <c r="F68" s="55" t="s">
        <v>12</v>
      </c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60">
        <v>3953.67</v>
      </c>
      <c r="AR68" s="56"/>
      <c r="AS68" s="56"/>
      <c r="AT68" s="60">
        <f>(AT26+AT26+AT40-AT54)/2</f>
        <v>19743.00461</v>
      </c>
      <c r="AU68" s="56"/>
      <c r="AV68" s="56"/>
      <c r="AW68" s="60">
        <f>(AW26+AW26+AW40-AW54)/2</f>
        <v>3953.67</v>
      </c>
      <c r="AX68" s="56"/>
      <c r="AY68" s="56"/>
      <c r="AZ68" s="60">
        <f>(AZ26+AZ26+AZ40-AZ54)/2</f>
        <v>82432.661519999994</v>
      </c>
      <c r="BA68" s="56"/>
      <c r="BB68" s="56"/>
      <c r="BC68" s="60">
        <f>(BC26+BC26+BC40-BC54)/2</f>
        <v>16930.189470000001</v>
      </c>
      <c r="BD68" s="56"/>
      <c r="BE68" s="56"/>
      <c r="BF68" s="60">
        <f>(BF26+BF26+BF40-BF54)/2</f>
        <v>344422.98275999998</v>
      </c>
      <c r="BG68" s="56"/>
      <c r="BH68" s="56"/>
      <c r="BI68" s="56"/>
      <c r="BJ68" s="56"/>
      <c r="BK68" s="60">
        <f>(BK26+BK26+BK40-BK54)/2</f>
        <v>113860.22109000001</v>
      </c>
      <c r="BL68" s="47"/>
      <c r="BM68" s="25"/>
      <c r="BN68" s="25"/>
      <c r="BO68" s="25"/>
      <c r="BP68" s="25"/>
      <c r="BQ68" s="25"/>
      <c r="BR68" s="25"/>
      <c r="BS68" s="25"/>
      <c r="BT68" s="25"/>
      <c r="BU68" s="26"/>
      <c r="BV68" s="21"/>
      <c r="BW68" s="27"/>
    </row>
    <row r="69" spans="3:75">
      <c r="C69" s="19"/>
      <c r="D69" s="58" t="s">
        <v>77</v>
      </c>
      <c r="E69" s="59" t="s">
        <v>32</v>
      </c>
      <c r="F69" s="55" t="s">
        <v>12</v>
      </c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60"/>
      <c r="AR69" s="56"/>
      <c r="AS69" s="56"/>
      <c r="AT69" s="60"/>
      <c r="AU69" s="56"/>
      <c r="AV69" s="56"/>
      <c r="AW69" s="60"/>
      <c r="AX69" s="56"/>
      <c r="AY69" s="56"/>
      <c r="AZ69" s="60"/>
      <c r="BA69" s="56"/>
      <c r="BB69" s="56"/>
      <c r="BC69" s="60"/>
      <c r="BD69" s="56"/>
      <c r="BE69" s="56"/>
      <c r="BF69" s="60"/>
      <c r="BG69" s="56"/>
      <c r="BH69" s="56"/>
      <c r="BI69" s="56"/>
      <c r="BJ69" s="56"/>
      <c r="BK69" s="60"/>
      <c r="BL69" s="47"/>
      <c r="BM69" s="25"/>
      <c r="BN69" s="25"/>
      <c r="BO69" s="25"/>
      <c r="BP69" s="25"/>
      <c r="BQ69" s="25"/>
      <c r="BR69" s="25"/>
      <c r="BS69" s="25"/>
      <c r="BT69" s="25"/>
      <c r="BU69" s="26"/>
      <c r="BV69" s="21"/>
      <c r="BW69" s="27"/>
    </row>
    <row r="70" spans="3:75">
      <c r="C70" s="19"/>
      <c r="D70" s="58" t="s">
        <v>78</v>
      </c>
      <c r="E70" s="59" t="s">
        <v>34</v>
      </c>
      <c r="F70" s="55" t="s">
        <v>12</v>
      </c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60"/>
      <c r="AR70" s="56"/>
      <c r="AS70" s="56"/>
      <c r="AT70" s="60"/>
      <c r="AU70" s="56"/>
      <c r="AV70" s="56"/>
      <c r="AW70" s="60"/>
      <c r="AX70" s="56"/>
      <c r="AY70" s="56"/>
      <c r="AZ70" s="60"/>
      <c r="BA70" s="56"/>
      <c r="BB70" s="56"/>
      <c r="BC70" s="60"/>
      <c r="BD70" s="56"/>
      <c r="BE70" s="56"/>
      <c r="BF70" s="60"/>
      <c r="BG70" s="56"/>
      <c r="BH70" s="56"/>
      <c r="BI70" s="56"/>
      <c r="BJ70" s="56"/>
      <c r="BK70" s="60"/>
      <c r="BL70" s="47"/>
      <c r="BM70" s="25"/>
      <c r="BN70" s="25"/>
      <c r="BO70" s="25"/>
      <c r="BP70" s="25"/>
      <c r="BQ70" s="25"/>
      <c r="BR70" s="25"/>
      <c r="BS70" s="25"/>
      <c r="BT70" s="25"/>
      <c r="BU70" s="26"/>
      <c r="BV70" s="21"/>
      <c r="BW70" s="27"/>
    </row>
    <row r="71" spans="3:75">
      <c r="C71" s="19"/>
      <c r="D71" s="58" t="s">
        <v>79</v>
      </c>
      <c r="E71" s="59" t="s">
        <v>36</v>
      </c>
      <c r="F71" s="55" t="s">
        <v>12</v>
      </c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60">
        <v>320.99</v>
      </c>
      <c r="AR71" s="56"/>
      <c r="AS71" s="56"/>
      <c r="AT71" s="60">
        <f>(AT29+AT29+AT43-AT57)/2</f>
        <v>90.147000000000006</v>
      </c>
      <c r="AU71" s="56"/>
      <c r="AV71" s="56"/>
      <c r="AW71" s="60">
        <f>(AW29+AW29+AW43-AW57)/2</f>
        <v>320.99</v>
      </c>
      <c r="AX71" s="56"/>
      <c r="AY71" s="56"/>
      <c r="AZ71" s="60">
        <f>(AZ29+AZ29+AZ43-AZ57)/2</f>
        <v>90.147000000000006</v>
      </c>
      <c r="BA71" s="56"/>
      <c r="BB71" s="56"/>
      <c r="BC71" s="60">
        <f>(BC29+BC29+BC43-BC57)/2</f>
        <v>90.147000000000006</v>
      </c>
      <c r="BD71" s="56"/>
      <c r="BE71" s="56"/>
      <c r="BF71" s="60">
        <f>(BF29+BF29+BF43-BF57)/2</f>
        <v>90.147000000000006</v>
      </c>
      <c r="BG71" s="56"/>
      <c r="BH71" s="56"/>
      <c r="BI71" s="56"/>
      <c r="BJ71" s="56"/>
      <c r="BK71" s="60"/>
      <c r="BL71" s="47"/>
      <c r="BM71" s="25"/>
      <c r="BN71" s="25"/>
      <c r="BO71" s="25"/>
      <c r="BP71" s="25"/>
      <c r="BQ71" s="25"/>
      <c r="BR71" s="25"/>
      <c r="BS71" s="25"/>
      <c r="BT71" s="25"/>
      <c r="BU71" s="26"/>
      <c r="BV71" s="21"/>
      <c r="BW71" s="27"/>
    </row>
    <row r="72" spans="3:75">
      <c r="C72" s="19"/>
      <c r="D72" s="58" t="s">
        <v>80</v>
      </c>
      <c r="E72" s="59" t="s">
        <v>38</v>
      </c>
      <c r="F72" s="55" t="s">
        <v>12</v>
      </c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60"/>
      <c r="AR72" s="56"/>
      <c r="AS72" s="56"/>
      <c r="AT72" s="60"/>
      <c r="AU72" s="56"/>
      <c r="AV72" s="56"/>
      <c r="AW72" s="60"/>
      <c r="AX72" s="56"/>
      <c r="AY72" s="56"/>
      <c r="AZ72" s="60"/>
      <c r="BA72" s="56"/>
      <c r="BB72" s="56"/>
      <c r="BC72" s="60"/>
      <c r="BD72" s="56"/>
      <c r="BE72" s="56"/>
      <c r="BF72" s="60"/>
      <c r="BG72" s="56"/>
      <c r="BH72" s="56"/>
      <c r="BI72" s="56"/>
      <c r="BJ72" s="56"/>
      <c r="BK72" s="60"/>
      <c r="BL72" s="47"/>
      <c r="BM72" s="25"/>
      <c r="BN72" s="25"/>
      <c r="BO72" s="25"/>
      <c r="BP72" s="25"/>
      <c r="BQ72" s="25"/>
      <c r="BR72" s="25"/>
      <c r="BS72" s="25"/>
      <c r="BT72" s="25"/>
      <c r="BU72" s="26"/>
      <c r="BV72" s="21"/>
      <c r="BW72" s="27"/>
    </row>
    <row r="73" spans="3:75">
      <c r="C73" s="19"/>
      <c r="D73" s="53">
        <v>5</v>
      </c>
      <c r="E73" s="54" t="s">
        <v>81</v>
      </c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47"/>
      <c r="BM73" s="25"/>
      <c r="BN73" s="25"/>
      <c r="BO73" s="25"/>
      <c r="BP73" s="25"/>
      <c r="BQ73" s="25"/>
      <c r="BR73" s="25"/>
      <c r="BS73" s="25"/>
      <c r="BT73" s="25"/>
      <c r="BU73" s="26"/>
      <c r="BV73" s="21"/>
      <c r="BW73" s="27"/>
    </row>
    <row r="74" spans="3:75">
      <c r="C74" s="19"/>
      <c r="D74" s="58" t="s">
        <v>82</v>
      </c>
      <c r="E74" s="59" t="s">
        <v>14</v>
      </c>
      <c r="F74" s="55" t="s">
        <v>83</v>
      </c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60">
        <v>3.48</v>
      </c>
      <c r="AR74" s="56"/>
      <c r="AS74" s="56"/>
      <c r="AT74" s="60">
        <v>5.19</v>
      </c>
      <c r="AU74" s="56"/>
      <c r="AV74" s="56"/>
      <c r="AW74" s="60">
        <v>3.48</v>
      </c>
      <c r="AX74" s="56"/>
      <c r="AY74" s="56"/>
      <c r="AZ74" s="60">
        <v>5.28</v>
      </c>
      <c r="BA74" s="56"/>
      <c r="BB74" s="56"/>
      <c r="BC74" s="60">
        <v>3.37473</v>
      </c>
      <c r="BD74" s="56"/>
      <c r="BE74" s="56"/>
      <c r="BF74" s="60">
        <v>5.21</v>
      </c>
      <c r="BG74" s="56"/>
      <c r="BH74" s="56"/>
      <c r="BI74" s="56"/>
      <c r="BJ74" s="56"/>
      <c r="BK74" s="60">
        <v>4.3894754638922411</v>
      </c>
      <c r="BL74" s="47"/>
      <c r="BM74" s="25"/>
      <c r="BN74" s="25"/>
      <c r="BO74" s="25"/>
      <c r="BP74" s="25"/>
      <c r="BQ74" s="25"/>
      <c r="BR74" s="25"/>
      <c r="BS74" s="25"/>
      <c r="BT74" s="25"/>
      <c r="BU74" s="26"/>
      <c r="BV74" s="21"/>
      <c r="BW74" s="27"/>
    </row>
    <row r="75" spans="3:75">
      <c r="C75" s="19"/>
      <c r="D75" s="58" t="s">
        <v>84</v>
      </c>
      <c r="E75" s="59" t="s">
        <v>16</v>
      </c>
      <c r="F75" s="55" t="s">
        <v>83</v>
      </c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60">
        <v>0.25266</v>
      </c>
      <c r="AR75" s="56"/>
      <c r="AS75" s="56"/>
      <c r="AT75" s="60">
        <v>3.24</v>
      </c>
      <c r="AU75" s="56"/>
      <c r="AV75" s="56"/>
      <c r="AW75" s="60">
        <v>0.25266</v>
      </c>
      <c r="AX75" s="56"/>
      <c r="AY75" s="56"/>
      <c r="AZ75" s="60">
        <v>3.24</v>
      </c>
      <c r="BA75" s="56"/>
      <c r="BB75" s="56"/>
      <c r="BC75" s="60">
        <v>0.25266</v>
      </c>
      <c r="BD75" s="56"/>
      <c r="BE75" s="56"/>
      <c r="BF75" s="60">
        <v>3.33</v>
      </c>
      <c r="BG75" s="56"/>
      <c r="BH75" s="56"/>
      <c r="BI75" s="56"/>
      <c r="BJ75" s="56"/>
      <c r="BK75" s="60">
        <v>3.6362199999999998</v>
      </c>
      <c r="BL75" s="47"/>
      <c r="BM75" s="25"/>
      <c r="BN75" s="25"/>
      <c r="BO75" s="25"/>
      <c r="BP75" s="25"/>
      <c r="BQ75" s="25"/>
      <c r="BR75" s="25"/>
      <c r="BS75" s="25"/>
      <c r="BT75" s="25"/>
      <c r="BU75" s="26"/>
      <c r="BV75" s="21"/>
      <c r="BW75" s="27"/>
    </row>
    <row r="76" spans="3:75">
      <c r="C76" s="19"/>
      <c r="D76" s="58" t="s">
        <v>85</v>
      </c>
      <c r="E76" s="59" t="s">
        <v>18</v>
      </c>
      <c r="F76" s="55" t="s">
        <v>83</v>
      </c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60"/>
      <c r="AR76" s="56"/>
      <c r="AS76" s="56"/>
      <c r="AT76" s="60"/>
      <c r="AU76" s="56"/>
      <c r="AV76" s="56"/>
      <c r="AW76" s="60"/>
      <c r="AX76" s="56"/>
      <c r="AY76" s="56"/>
      <c r="AZ76" s="60"/>
      <c r="BA76" s="56"/>
      <c r="BB76" s="56"/>
      <c r="BC76" s="60"/>
      <c r="BD76" s="56"/>
      <c r="BE76" s="56"/>
      <c r="BF76" s="60"/>
      <c r="BG76" s="56"/>
      <c r="BH76" s="56"/>
      <c r="BI76" s="56"/>
      <c r="BJ76" s="56"/>
      <c r="BK76" s="60"/>
      <c r="BL76" s="47"/>
      <c r="BM76" s="25"/>
      <c r="BN76" s="25"/>
      <c r="BO76" s="25"/>
      <c r="BP76" s="25"/>
      <c r="BQ76" s="25"/>
      <c r="BR76" s="25"/>
      <c r="BS76" s="25"/>
      <c r="BT76" s="25"/>
      <c r="BU76" s="26"/>
      <c r="BV76" s="21"/>
      <c r="BW76" s="27"/>
    </row>
    <row r="77" spans="3:75">
      <c r="C77" s="19"/>
      <c r="D77" s="58" t="s">
        <v>86</v>
      </c>
      <c r="E77" s="59" t="s">
        <v>20</v>
      </c>
      <c r="F77" s="55" t="s">
        <v>83</v>
      </c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60">
        <v>4.54</v>
      </c>
      <c r="AR77" s="56"/>
      <c r="AS77" s="56"/>
      <c r="AT77" s="60">
        <v>6.77</v>
      </c>
      <c r="AU77" s="56"/>
      <c r="AV77" s="56"/>
      <c r="AW77" s="60">
        <v>4.54</v>
      </c>
      <c r="AX77" s="56"/>
      <c r="AY77" s="56"/>
      <c r="AZ77" s="60">
        <v>6.98</v>
      </c>
      <c r="BA77" s="56"/>
      <c r="BB77" s="56"/>
      <c r="BC77" s="60">
        <v>4.399</v>
      </c>
      <c r="BD77" s="56"/>
      <c r="BE77" s="56"/>
      <c r="BF77" s="60">
        <v>16.21</v>
      </c>
      <c r="BG77" s="56"/>
      <c r="BH77" s="56"/>
      <c r="BI77" s="56"/>
      <c r="BJ77" s="56"/>
      <c r="BK77" s="60">
        <v>7.7169119999999998</v>
      </c>
      <c r="BL77" s="47"/>
      <c r="BM77" s="25"/>
      <c r="BN77" s="25"/>
      <c r="BO77" s="25"/>
      <c r="BP77" s="25"/>
      <c r="BQ77" s="25"/>
      <c r="BR77" s="25"/>
      <c r="BS77" s="25"/>
      <c r="BT77" s="25"/>
      <c r="BU77" s="26"/>
      <c r="BV77" s="21"/>
      <c r="BW77" s="27"/>
    </row>
    <row r="78" spans="3:75">
      <c r="C78" s="19"/>
      <c r="D78" s="58" t="s">
        <v>87</v>
      </c>
      <c r="E78" s="61" t="s">
        <v>22</v>
      </c>
      <c r="F78" s="55" t="s">
        <v>83</v>
      </c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60">
        <v>3.07</v>
      </c>
      <c r="AR78" s="56"/>
      <c r="AS78" s="56"/>
      <c r="AT78" s="60">
        <v>5.31</v>
      </c>
      <c r="AU78" s="56"/>
      <c r="AV78" s="56"/>
      <c r="AW78" s="60">
        <v>3.07</v>
      </c>
      <c r="AX78" s="56"/>
      <c r="AY78" s="56"/>
      <c r="AZ78" s="60"/>
      <c r="BA78" s="56"/>
      <c r="BB78" s="56"/>
      <c r="BC78" s="60">
        <v>3.07</v>
      </c>
      <c r="BD78" s="56"/>
      <c r="BE78" s="56"/>
      <c r="BF78" s="60"/>
      <c r="BG78" s="56"/>
      <c r="BH78" s="56"/>
      <c r="BI78" s="56"/>
      <c r="BJ78" s="56"/>
      <c r="BK78" s="60">
        <v>6.2365579999999996</v>
      </c>
      <c r="BL78" s="47"/>
      <c r="BM78" s="25"/>
      <c r="BN78" s="25"/>
      <c r="BO78" s="25"/>
      <c r="BP78" s="25"/>
      <c r="BQ78" s="25"/>
      <c r="BR78" s="25"/>
      <c r="BS78" s="25"/>
      <c r="BT78" s="25"/>
      <c r="BU78" s="26"/>
      <c r="BV78" s="21"/>
      <c r="BW78" s="27"/>
    </row>
    <row r="79" spans="3:75">
      <c r="C79" s="19"/>
      <c r="D79" s="58" t="s">
        <v>88</v>
      </c>
      <c r="E79" s="61" t="s">
        <v>24</v>
      </c>
      <c r="F79" s="55" t="s">
        <v>83</v>
      </c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60"/>
      <c r="AR79" s="56"/>
      <c r="AS79" s="56"/>
      <c r="AT79" s="60"/>
      <c r="AU79" s="56"/>
      <c r="AV79" s="56"/>
      <c r="AW79" s="60"/>
      <c r="AX79" s="56"/>
      <c r="AY79" s="56"/>
      <c r="AZ79" s="60"/>
      <c r="BA79" s="56"/>
      <c r="BB79" s="56"/>
      <c r="BC79" s="60"/>
      <c r="BD79" s="56"/>
      <c r="BE79" s="56"/>
      <c r="BF79" s="60"/>
      <c r="BG79" s="56"/>
      <c r="BH79" s="56"/>
      <c r="BI79" s="56"/>
      <c r="BJ79" s="56"/>
      <c r="BK79" s="60"/>
      <c r="BL79" s="47"/>
      <c r="BM79" s="25"/>
      <c r="BN79" s="25"/>
      <c r="BO79" s="25"/>
      <c r="BP79" s="25"/>
      <c r="BQ79" s="25"/>
      <c r="BR79" s="25"/>
      <c r="BS79" s="25"/>
      <c r="BT79" s="25"/>
      <c r="BU79" s="26"/>
      <c r="BV79" s="21"/>
      <c r="BW79" s="27"/>
    </row>
    <row r="80" spans="3:75">
      <c r="C80" s="19"/>
      <c r="D80" s="58" t="s">
        <v>89</v>
      </c>
      <c r="E80" s="61" t="s">
        <v>26</v>
      </c>
      <c r="F80" s="55" t="s">
        <v>83</v>
      </c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60">
        <v>9.57</v>
      </c>
      <c r="AR80" s="56"/>
      <c r="AS80" s="56"/>
      <c r="AT80" s="60">
        <v>9.64</v>
      </c>
      <c r="AU80" s="56"/>
      <c r="AV80" s="56"/>
      <c r="AW80" s="60">
        <v>9.57</v>
      </c>
      <c r="AX80" s="56"/>
      <c r="AY80" s="56"/>
      <c r="AZ80" s="60"/>
      <c r="BA80" s="56"/>
      <c r="BB80" s="56"/>
      <c r="BC80" s="60">
        <v>9.57</v>
      </c>
      <c r="BD80" s="56"/>
      <c r="BE80" s="56"/>
      <c r="BF80" s="60"/>
      <c r="BG80" s="56"/>
      <c r="BH80" s="56"/>
      <c r="BI80" s="56"/>
      <c r="BJ80" s="56"/>
      <c r="BK80" s="60"/>
      <c r="BL80" s="47"/>
      <c r="BM80" s="25"/>
      <c r="BN80" s="25"/>
      <c r="BO80" s="25"/>
      <c r="BP80" s="25"/>
      <c r="BQ80" s="25"/>
      <c r="BR80" s="25"/>
      <c r="BS80" s="25"/>
      <c r="BT80" s="25"/>
      <c r="BU80" s="26"/>
      <c r="BV80" s="21"/>
      <c r="BW80" s="27"/>
    </row>
    <row r="81" spans="3:81">
      <c r="C81" s="19"/>
      <c r="D81" s="58" t="s">
        <v>90</v>
      </c>
      <c r="E81" s="61" t="s">
        <v>28</v>
      </c>
      <c r="F81" s="55" t="s">
        <v>83</v>
      </c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60"/>
      <c r="AR81" s="56"/>
      <c r="AS81" s="56"/>
      <c r="AT81" s="60"/>
      <c r="AU81" s="56"/>
      <c r="AV81" s="56"/>
      <c r="AW81" s="60"/>
      <c r="AX81" s="56"/>
      <c r="AY81" s="56"/>
      <c r="AZ81" s="60"/>
      <c r="BA81" s="56"/>
      <c r="BB81" s="56"/>
      <c r="BC81" s="60"/>
      <c r="BD81" s="56"/>
      <c r="BE81" s="56"/>
      <c r="BF81" s="60"/>
      <c r="BG81" s="56"/>
      <c r="BH81" s="56"/>
      <c r="BI81" s="56"/>
      <c r="BJ81" s="56"/>
      <c r="BK81" s="60"/>
      <c r="BL81" s="47"/>
      <c r="BM81" s="25"/>
      <c r="BN81" s="25"/>
      <c r="BO81" s="25"/>
      <c r="BP81" s="25"/>
      <c r="BQ81" s="25"/>
      <c r="BR81" s="25"/>
      <c r="BS81" s="25"/>
      <c r="BT81" s="25"/>
      <c r="BU81" s="26"/>
      <c r="BV81" s="21"/>
      <c r="BW81" s="27"/>
    </row>
    <row r="82" spans="3:81">
      <c r="C82" s="19"/>
      <c r="D82" s="58" t="s">
        <v>91</v>
      </c>
      <c r="E82" s="61" t="s">
        <v>30</v>
      </c>
      <c r="F82" s="55" t="s">
        <v>83</v>
      </c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60">
        <v>0.09</v>
      </c>
      <c r="AR82" s="56"/>
      <c r="AS82" s="56"/>
      <c r="AT82" s="60">
        <v>10.199999999999999</v>
      </c>
      <c r="AU82" s="56"/>
      <c r="AV82" s="56"/>
      <c r="AW82" s="60">
        <v>0.09</v>
      </c>
      <c r="AX82" s="56"/>
      <c r="AY82" s="56"/>
      <c r="AZ82" s="60">
        <v>6.98</v>
      </c>
      <c r="BA82" s="56"/>
      <c r="BB82" s="56"/>
      <c r="BC82" s="60">
        <v>0.09</v>
      </c>
      <c r="BD82" s="56"/>
      <c r="BE82" s="56"/>
      <c r="BF82" s="60">
        <v>16.21</v>
      </c>
      <c r="BG82" s="56"/>
      <c r="BH82" s="56"/>
      <c r="BI82" s="56"/>
      <c r="BJ82" s="56"/>
      <c r="BK82" s="60">
        <v>12.118608</v>
      </c>
      <c r="BL82" s="47"/>
      <c r="BM82" s="25"/>
      <c r="BN82" s="25"/>
      <c r="BO82" s="25"/>
      <c r="BP82" s="25"/>
      <c r="BQ82" s="25"/>
      <c r="BR82" s="25"/>
      <c r="BS82" s="25"/>
      <c r="BT82" s="25"/>
      <c r="BU82" s="26"/>
      <c r="BV82" s="21"/>
      <c r="BW82" s="27"/>
    </row>
    <row r="83" spans="3:81">
      <c r="C83" s="19"/>
      <c r="D83" s="58" t="s">
        <v>92</v>
      </c>
      <c r="E83" s="59" t="s">
        <v>32</v>
      </c>
      <c r="F83" s="55" t="s">
        <v>83</v>
      </c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60"/>
      <c r="AR83" s="56"/>
      <c r="AS83" s="56"/>
      <c r="AT83" s="60"/>
      <c r="AU83" s="56"/>
      <c r="AV83" s="56"/>
      <c r="AW83" s="60"/>
      <c r="AX83" s="56"/>
      <c r="AY83" s="56"/>
      <c r="AZ83" s="60"/>
      <c r="BA83" s="56"/>
      <c r="BB83" s="56"/>
      <c r="BC83" s="60"/>
      <c r="BD83" s="56"/>
      <c r="BE83" s="56"/>
      <c r="BF83" s="60"/>
      <c r="BG83" s="56"/>
      <c r="BH83" s="56"/>
      <c r="BI83" s="56"/>
      <c r="BJ83" s="56"/>
      <c r="BK83" s="60"/>
      <c r="BL83" s="47"/>
      <c r="BM83" s="25"/>
      <c r="BN83" s="25"/>
      <c r="BO83" s="25"/>
      <c r="BP83" s="25"/>
      <c r="BQ83" s="25"/>
      <c r="BR83" s="25"/>
      <c r="BS83" s="25"/>
      <c r="BT83" s="25"/>
      <c r="BU83" s="26"/>
      <c r="BV83" s="21"/>
      <c r="BW83" s="27"/>
    </row>
    <row r="84" spans="3:81">
      <c r="C84" s="19"/>
      <c r="D84" s="58" t="s">
        <v>93</v>
      </c>
      <c r="E84" s="59" t="s">
        <v>34</v>
      </c>
      <c r="F84" s="55" t="s">
        <v>83</v>
      </c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60"/>
      <c r="AR84" s="56"/>
      <c r="AS84" s="56"/>
      <c r="AT84" s="60"/>
      <c r="AU84" s="56"/>
      <c r="AV84" s="56"/>
      <c r="AW84" s="60"/>
      <c r="AX84" s="56"/>
      <c r="AY84" s="56"/>
      <c r="AZ84" s="60"/>
      <c r="BA84" s="56"/>
      <c r="BB84" s="56"/>
      <c r="BC84" s="60"/>
      <c r="BD84" s="56"/>
      <c r="BE84" s="56"/>
      <c r="BF84" s="60"/>
      <c r="BG84" s="56"/>
      <c r="BH84" s="56"/>
      <c r="BI84" s="56"/>
      <c r="BJ84" s="56"/>
      <c r="BK84" s="60"/>
      <c r="BL84" s="47"/>
      <c r="BM84" s="25"/>
      <c r="BN84" s="25"/>
      <c r="BO84" s="25"/>
      <c r="BP84" s="25"/>
      <c r="BQ84" s="25"/>
      <c r="BR84" s="25"/>
      <c r="BS84" s="25"/>
      <c r="BT84" s="25"/>
      <c r="BU84" s="26"/>
      <c r="BV84" s="21"/>
      <c r="BW84" s="27"/>
    </row>
    <row r="85" spans="3:81">
      <c r="C85" s="19"/>
      <c r="D85" s="58" t="s">
        <v>94</v>
      </c>
      <c r="E85" s="59" t="s">
        <v>36</v>
      </c>
      <c r="F85" s="55" t="s">
        <v>83</v>
      </c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60">
        <v>1.98</v>
      </c>
      <c r="AR85" s="56"/>
      <c r="AS85" s="56"/>
      <c r="AT85" s="60">
        <v>2.12</v>
      </c>
      <c r="AU85" s="56"/>
      <c r="AV85" s="56"/>
      <c r="AW85" s="60">
        <v>1.98</v>
      </c>
      <c r="AX85" s="56"/>
      <c r="AY85" s="56"/>
      <c r="AZ85" s="60">
        <v>0.13</v>
      </c>
      <c r="BA85" s="56"/>
      <c r="BB85" s="56"/>
      <c r="BC85" s="60">
        <v>1.98</v>
      </c>
      <c r="BD85" s="56"/>
      <c r="BE85" s="56"/>
      <c r="BF85" s="60">
        <v>0</v>
      </c>
      <c r="BG85" s="56"/>
      <c r="BH85" s="56"/>
      <c r="BI85" s="56"/>
      <c r="BJ85" s="56"/>
      <c r="BK85" s="60"/>
      <c r="BL85" s="47"/>
      <c r="BM85" s="25"/>
      <c r="BN85" s="25"/>
      <c r="BO85" s="25"/>
      <c r="BP85" s="25"/>
      <c r="BQ85" s="25"/>
      <c r="BR85" s="25"/>
      <c r="BS85" s="25"/>
      <c r="BT85" s="25"/>
      <c r="BU85" s="26"/>
      <c r="BV85" s="21"/>
      <c r="BW85" s="27"/>
    </row>
    <row r="86" spans="3:81">
      <c r="C86" s="19"/>
      <c r="D86" s="58" t="s">
        <v>95</v>
      </c>
      <c r="E86" s="59" t="s">
        <v>38</v>
      </c>
      <c r="F86" s="55" t="s">
        <v>83</v>
      </c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60"/>
      <c r="AR86" s="56"/>
      <c r="AS86" s="56"/>
      <c r="AT86" s="60"/>
      <c r="AU86" s="56"/>
      <c r="AV86" s="56"/>
      <c r="AW86" s="60"/>
      <c r="AX86" s="56"/>
      <c r="AY86" s="56"/>
      <c r="AZ86" s="60"/>
      <c r="BA86" s="56"/>
      <c r="BB86" s="56"/>
      <c r="BC86" s="60"/>
      <c r="BD86" s="56"/>
      <c r="BE86" s="56"/>
      <c r="BF86" s="60"/>
      <c r="BG86" s="56"/>
      <c r="BH86" s="56"/>
      <c r="BI86" s="56"/>
      <c r="BJ86" s="56"/>
      <c r="BK86" s="60"/>
      <c r="BL86" s="47"/>
      <c r="BM86" s="25"/>
      <c r="BN86" s="25"/>
      <c r="BO86" s="25"/>
      <c r="BP86" s="25"/>
      <c r="BQ86" s="25"/>
      <c r="BR86" s="25"/>
      <c r="BS86" s="25"/>
      <c r="BT86" s="25"/>
      <c r="BU86" s="26"/>
      <c r="BV86" s="21"/>
      <c r="BW86" s="27"/>
    </row>
    <row r="87" spans="3:81">
      <c r="C87" s="19"/>
      <c r="D87" s="53">
        <v>6</v>
      </c>
      <c r="E87" s="54" t="s">
        <v>96</v>
      </c>
      <c r="F87" s="55" t="s">
        <v>12</v>
      </c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7">
        <f>SUM(AQ88:AQ91,AQ97:AQ100)</f>
        <v>3501.7054854519997</v>
      </c>
      <c r="AR87" s="56"/>
      <c r="AS87" s="56"/>
      <c r="AT87" s="57">
        <f>SUM(AT88:AT91,AT97:AT100)</f>
        <v>11999.180639331502</v>
      </c>
      <c r="AU87" s="56"/>
      <c r="AV87" s="56"/>
      <c r="AW87" s="57">
        <f>SUM(AW88:AW91,AW97:AW100)</f>
        <v>3501.7051374520001</v>
      </c>
      <c r="AX87" s="56"/>
      <c r="AY87" s="56"/>
      <c r="AZ87" s="57">
        <f>SUM(AZ88:AZ91,AZ97:AZ100)</f>
        <v>12710.958216816003</v>
      </c>
      <c r="BA87" s="56"/>
      <c r="BB87" s="56"/>
      <c r="BC87" s="57">
        <f>SUM(BC88:BC91,BC97:BC100)</f>
        <v>5041.8392004091256</v>
      </c>
      <c r="BD87" s="56"/>
      <c r="BE87" s="56"/>
      <c r="BF87" s="57">
        <f>SUM(BF88:BF91,BF97:BF100)</f>
        <v>63749.116543447992</v>
      </c>
      <c r="BG87" s="56"/>
      <c r="BH87" s="56"/>
      <c r="BI87" s="56"/>
      <c r="BJ87" s="56"/>
      <c r="BK87" s="57">
        <f>SUM(BK88:BK91,BK97:BK100)</f>
        <v>43346.409412218651</v>
      </c>
      <c r="BL87" s="47"/>
      <c r="BM87" s="25"/>
      <c r="BN87" s="25"/>
      <c r="BO87" s="25"/>
      <c r="BP87" s="25"/>
      <c r="BQ87" s="25"/>
      <c r="BR87" s="25"/>
      <c r="BS87" s="25"/>
      <c r="BT87" s="25"/>
      <c r="BU87" s="26"/>
      <c r="BV87" s="21"/>
      <c r="BW87" s="27"/>
      <c r="BZ87" s="41"/>
      <c r="CA87" s="41"/>
      <c r="CB87" s="41"/>
      <c r="CC87" s="41"/>
    </row>
    <row r="88" spans="3:81">
      <c r="C88" s="19"/>
      <c r="D88" s="58" t="s">
        <v>97</v>
      </c>
      <c r="E88" s="59" t="s">
        <v>14</v>
      </c>
      <c r="F88" s="55" t="s">
        <v>12</v>
      </c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7">
        <f t="shared" ref="AQ88:AQ100" si="14">AQ60*AQ74 / 100</f>
        <v>2676.270336</v>
      </c>
      <c r="AR88" s="56"/>
      <c r="AS88" s="56"/>
      <c r="AT88" s="57">
        <f t="shared" ref="AT88:AT100" si="15">AT60*AT74 / 100</f>
        <v>5904.1530783480011</v>
      </c>
      <c r="AU88" s="56"/>
      <c r="AV88" s="56"/>
      <c r="AW88" s="57">
        <f t="shared" ref="AW88:AW100" si="16">AW60*AW74 / 100</f>
        <v>2676.2699880000005</v>
      </c>
      <c r="AX88" s="56"/>
      <c r="AY88" s="56"/>
      <c r="AZ88" s="57">
        <f t="shared" ref="AZ88:AZ100" si="17">AZ60*AZ74 / 100</f>
        <v>6085.595410752001</v>
      </c>
      <c r="BA88" s="56"/>
      <c r="BB88" s="56"/>
      <c r="BC88" s="57">
        <f t="shared" ref="BC88:BC100" si="18">BC60*BC74 / 100</f>
        <v>3564.4107996094772</v>
      </c>
      <c r="BD88" s="56"/>
      <c r="BE88" s="56"/>
      <c r="BF88" s="57">
        <f t="shared" ref="BF88:BF100" si="19">BF60*BF74 / 100</f>
        <v>5964.0371959640006</v>
      </c>
      <c r="BG88" s="56"/>
      <c r="BH88" s="56"/>
      <c r="BI88" s="56"/>
      <c r="BJ88" s="56"/>
      <c r="BK88" s="57">
        <f>BK60*BK74 / 100</f>
        <v>5213.8354600000011</v>
      </c>
      <c r="BL88" s="47"/>
      <c r="BM88" s="25"/>
      <c r="BN88" s="25"/>
      <c r="BO88" s="25"/>
      <c r="BP88" s="25"/>
      <c r="BQ88" s="25"/>
      <c r="BR88" s="25"/>
      <c r="BS88" s="25"/>
      <c r="BT88" s="25"/>
      <c r="BU88" s="26"/>
      <c r="BV88" s="21"/>
      <c r="BW88" s="27"/>
    </row>
    <row r="89" spans="3:81">
      <c r="C89" s="19"/>
      <c r="D89" s="58" t="s">
        <v>98</v>
      </c>
      <c r="E89" s="59" t="s">
        <v>16</v>
      </c>
      <c r="F89" s="55" t="s">
        <v>12</v>
      </c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7">
        <f t="shared" si="14"/>
        <v>90.594325451999993</v>
      </c>
      <c r="AR89" s="56"/>
      <c r="AS89" s="56"/>
      <c r="AT89" s="57">
        <f t="shared" si="15"/>
        <v>871.44584086800012</v>
      </c>
      <c r="AU89" s="56"/>
      <c r="AV89" s="56"/>
      <c r="AW89" s="57">
        <f t="shared" si="16"/>
        <v>90.594325451999993</v>
      </c>
      <c r="AX89" s="56"/>
      <c r="AY89" s="56"/>
      <c r="AZ89" s="57">
        <f t="shared" si="17"/>
        <v>871.44584086800012</v>
      </c>
      <c r="BA89" s="56"/>
      <c r="BB89" s="56"/>
      <c r="BC89" s="57">
        <f t="shared" si="18"/>
        <v>64.319264021148001</v>
      </c>
      <c r="BD89" s="56"/>
      <c r="BE89" s="56"/>
      <c r="BF89" s="57">
        <f t="shared" si="19"/>
        <v>1954.1138420880002</v>
      </c>
      <c r="BG89" s="56"/>
      <c r="BH89" s="56"/>
      <c r="BI89" s="56"/>
      <c r="BJ89" s="56"/>
      <c r="BK89" s="57">
        <f t="shared" ref="BK89:BK100" si="20">BK61*BK75 / 100</f>
        <v>3220.2602456047798</v>
      </c>
      <c r="BL89" s="47"/>
      <c r="BM89" s="25"/>
      <c r="BN89" s="25"/>
      <c r="BO89" s="25"/>
      <c r="BP89" s="25"/>
      <c r="BQ89" s="25"/>
      <c r="BR89" s="25"/>
      <c r="BS89" s="25"/>
      <c r="BT89" s="25"/>
      <c r="BU89" s="26"/>
      <c r="BV89" s="21"/>
      <c r="BW89" s="27"/>
    </row>
    <row r="90" spans="3:81">
      <c r="C90" s="19"/>
      <c r="D90" s="58" t="s">
        <v>99</v>
      </c>
      <c r="E90" s="59" t="s">
        <v>18</v>
      </c>
      <c r="F90" s="55" t="s">
        <v>12</v>
      </c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7">
        <f t="shared" si="14"/>
        <v>0</v>
      </c>
      <c r="AR90" s="56"/>
      <c r="AS90" s="56"/>
      <c r="AT90" s="57">
        <f t="shared" si="15"/>
        <v>0</v>
      </c>
      <c r="AU90" s="56"/>
      <c r="AV90" s="56"/>
      <c r="AW90" s="57">
        <f t="shared" si="16"/>
        <v>0</v>
      </c>
      <c r="AX90" s="56"/>
      <c r="AY90" s="56"/>
      <c r="AZ90" s="57">
        <f t="shared" si="17"/>
        <v>0</v>
      </c>
      <c r="BA90" s="56"/>
      <c r="BB90" s="56"/>
      <c r="BC90" s="57">
        <f t="shared" si="18"/>
        <v>0</v>
      </c>
      <c r="BD90" s="56"/>
      <c r="BE90" s="56"/>
      <c r="BF90" s="57">
        <f t="shared" si="19"/>
        <v>0</v>
      </c>
      <c r="BG90" s="56"/>
      <c r="BH90" s="56"/>
      <c r="BI90" s="56"/>
      <c r="BJ90" s="56"/>
      <c r="BK90" s="57">
        <f t="shared" si="20"/>
        <v>0</v>
      </c>
      <c r="BL90" s="47"/>
      <c r="BM90" s="25"/>
      <c r="BN90" s="25"/>
      <c r="BO90" s="25"/>
      <c r="BP90" s="25"/>
      <c r="BQ90" s="25"/>
      <c r="BR90" s="25"/>
      <c r="BS90" s="25"/>
      <c r="BT90" s="25"/>
      <c r="BU90" s="26"/>
      <c r="BV90" s="21"/>
      <c r="BW90" s="27"/>
    </row>
    <row r="91" spans="3:81">
      <c r="C91" s="19"/>
      <c r="D91" s="58" t="s">
        <v>100</v>
      </c>
      <c r="E91" s="59" t="s">
        <v>20</v>
      </c>
      <c r="F91" s="55" t="s">
        <v>12</v>
      </c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7">
        <f t="shared" si="14"/>
        <v>728.48522200000002</v>
      </c>
      <c r="AR91" s="56"/>
      <c r="AS91" s="56"/>
      <c r="AT91" s="57">
        <f t="shared" si="15"/>
        <v>5221.6706037155</v>
      </c>
      <c r="AU91" s="56"/>
      <c r="AV91" s="56"/>
      <c r="AW91" s="57">
        <f t="shared" si="16"/>
        <v>728.48522200000002</v>
      </c>
      <c r="AX91" s="56"/>
      <c r="AY91" s="56"/>
      <c r="AZ91" s="57">
        <f t="shared" si="17"/>
        <v>5753.7997740960009</v>
      </c>
      <c r="BA91" s="56"/>
      <c r="BB91" s="56"/>
      <c r="BC91" s="57">
        <f t="shared" si="18"/>
        <v>1411.3242261785001</v>
      </c>
      <c r="BD91" s="56"/>
      <c r="BE91" s="56"/>
      <c r="BF91" s="57">
        <f t="shared" si="19"/>
        <v>55830.965505395994</v>
      </c>
      <c r="BG91" s="56"/>
      <c r="BH91" s="56"/>
      <c r="BI91" s="56"/>
      <c r="BJ91" s="56"/>
      <c r="BK91" s="57">
        <f>BK63*BK77 / 100</f>
        <v>34912.313706613873</v>
      </c>
      <c r="BL91" s="47"/>
      <c r="BM91" s="25"/>
      <c r="BN91" s="25"/>
      <c r="BO91" s="25"/>
      <c r="BP91" s="25"/>
      <c r="BQ91" s="25"/>
      <c r="BR91" s="25"/>
      <c r="BS91" s="25"/>
      <c r="BT91" s="25"/>
      <c r="BU91" s="26"/>
      <c r="BV91" s="21"/>
      <c r="BW91" s="27"/>
    </row>
    <row r="92" spans="3:81">
      <c r="C92" s="19"/>
      <c r="D92" s="58" t="s">
        <v>101</v>
      </c>
      <c r="E92" s="61" t="s">
        <v>22</v>
      </c>
      <c r="F92" s="55" t="s">
        <v>12</v>
      </c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7">
        <f t="shared" si="14"/>
        <v>149.36194699999999</v>
      </c>
      <c r="AR92" s="56"/>
      <c r="AS92" s="56"/>
      <c r="AT92" s="57">
        <f t="shared" si="15"/>
        <v>2947.0450301054998</v>
      </c>
      <c r="AU92" s="56"/>
      <c r="AV92" s="56"/>
      <c r="AW92" s="57">
        <f t="shared" si="16"/>
        <v>149.36194699999999</v>
      </c>
      <c r="AX92" s="56"/>
      <c r="AY92" s="56"/>
      <c r="AZ92" s="57">
        <f t="shared" si="17"/>
        <v>0</v>
      </c>
      <c r="BA92" s="56"/>
      <c r="BB92" s="56"/>
      <c r="BC92" s="57">
        <f t="shared" si="18"/>
        <v>407.26652971799996</v>
      </c>
      <c r="BD92" s="56"/>
      <c r="BE92" s="56"/>
      <c r="BF92" s="57">
        <f t="shared" si="19"/>
        <v>0</v>
      </c>
      <c r="BG92" s="56"/>
      <c r="BH92" s="56"/>
      <c r="BI92" s="56"/>
      <c r="BJ92" s="56"/>
      <c r="BK92" s="57">
        <f>BK64*BK78 / 100</f>
        <v>21114.040918441351</v>
      </c>
      <c r="BL92" s="47"/>
      <c r="BM92" s="25"/>
      <c r="BN92" s="25"/>
      <c r="BO92" s="25"/>
      <c r="BP92" s="25"/>
      <c r="BQ92" s="25"/>
      <c r="BR92" s="25"/>
      <c r="BS92" s="25"/>
      <c r="BT92" s="25"/>
      <c r="BU92" s="26"/>
      <c r="BV92" s="21"/>
      <c r="BW92" s="27"/>
    </row>
    <row r="93" spans="3:81">
      <c r="C93" s="19"/>
      <c r="D93" s="58" t="s">
        <v>102</v>
      </c>
      <c r="E93" s="61" t="s">
        <v>24</v>
      </c>
      <c r="F93" s="55" t="s">
        <v>12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>
        <f t="shared" si="14"/>
        <v>0</v>
      </c>
      <c r="AR93" s="56"/>
      <c r="AS93" s="56"/>
      <c r="AT93" s="57">
        <f t="shared" si="15"/>
        <v>0</v>
      </c>
      <c r="AU93" s="56"/>
      <c r="AV93" s="56"/>
      <c r="AW93" s="57">
        <f t="shared" si="16"/>
        <v>0</v>
      </c>
      <c r="AX93" s="56"/>
      <c r="AY93" s="56"/>
      <c r="AZ93" s="57">
        <f t="shared" si="17"/>
        <v>0</v>
      </c>
      <c r="BA93" s="56"/>
      <c r="BB93" s="56"/>
      <c r="BC93" s="57">
        <f t="shared" si="18"/>
        <v>0</v>
      </c>
      <c r="BD93" s="56"/>
      <c r="BE93" s="56"/>
      <c r="BF93" s="57">
        <f t="shared" si="19"/>
        <v>0</v>
      </c>
      <c r="BG93" s="56"/>
      <c r="BH93" s="56"/>
      <c r="BI93" s="56"/>
      <c r="BJ93" s="56"/>
      <c r="BK93" s="57">
        <f t="shared" si="20"/>
        <v>0</v>
      </c>
      <c r="BL93" s="47"/>
      <c r="BM93" s="25"/>
      <c r="BN93" s="25"/>
      <c r="BO93" s="25"/>
      <c r="BP93" s="25"/>
      <c r="BQ93" s="25"/>
      <c r="BR93" s="25"/>
      <c r="BS93" s="25"/>
      <c r="BT93" s="25"/>
      <c r="BU93" s="26"/>
      <c r="BV93" s="21"/>
      <c r="BW93" s="27"/>
    </row>
    <row r="94" spans="3:81">
      <c r="C94" s="19"/>
      <c r="D94" s="58" t="s">
        <v>103</v>
      </c>
      <c r="E94" s="61" t="s">
        <v>26</v>
      </c>
      <c r="F94" s="55" t="s">
        <v>12</v>
      </c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7">
        <f t="shared" si="14"/>
        <v>691.62868500000002</v>
      </c>
      <c r="AR94" s="56"/>
      <c r="AS94" s="56"/>
      <c r="AT94" s="57">
        <f t="shared" si="15"/>
        <v>181.87209600000003</v>
      </c>
      <c r="AU94" s="56"/>
      <c r="AV94" s="56"/>
      <c r="AW94" s="57">
        <f t="shared" si="16"/>
        <v>691.62868500000002</v>
      </c>
      <c r="AX94" s="56"/>
      <c r="AY94" s="56"/>
      <c r="AZ94" s="57">
        <f t="shared" si="17"/>
        <v>0</v>
      </c>
      <c r="BA94" s="56"/>
      <c r="BB94" s="56"/>
      <c r="BC94" s="57">
        <f t="shared" si="18"/>
        <v>180.55163365799999</v>
      </c>
      <c r="BD94" s="56"/>
      <c r="BE94" s="56"/>
      <c r="BF94" s="57">
        <f t="shared" si="19"/>
        <v>0</v>
      </c>
      <c r="BG94" s="56"/>
      <c r="BH94" s="56"/>
      <c r="BI94" s="56"/>
      <c r="BJ94" s="56"/>
      <c r="BK94" s="57">
        <f t="shared" si="20"/>
        <v>0</v>
      </c>
      <c r="BL94" s="47"/>
      <c r="BM94" s="25"/>
      <c r="BN94" s="25"/>
      <c r="BO94" s="25"/>
      <c r="BP94" s="25"/>
      <c r="BQ94" s="25"/>
      <c r="BR94" s="25"/>
      <c r="BS94" s="25"/>
      <c r="BT94" s="25"/>
      <c r="BU94" s="26"/>
      <c r="BV94" s="21"/>
      <c r="BW94" s="27"/>
    </row>
    <row r="95" spans="3:81">
      <c r="C95" s="19"/>
      <c r="D95" s="58" t="s">
        <v>104</v>
      </c>
      <c r="E95" s="61" t="s">
        <v>28</v>
      </c>
      <c r="F95" s="55" t="s">
        <v>12</v>
      </c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7">
        <f t="shared" si="14"/>
        <v>0</v>
      </c>
      <c r="AR95" s="56"/>
      <c r="AS95" s="56"/>
      <c r="AT95" s="57">
        <f t="shared" si="15"/>
        <v>0</v>
      </c>
      <c r="AU95" s="56"/>
      <c r="AV95" s="56"/>
      <c r="AW95" s="57">
        <f t="shared" si="16"/>
        <v>0</v>
      </c>
      <c r="AX95" s="56"/>
      <c r="AY95" s="56"/>
      <c r="AZ95" s="57">
        <f t="shared" si="17"/>
        <v>0</v>
      </c>
      <c r="BA95" s="56"/>
      <c r="BB95" s="56"/>
      <c r="BC95" s="57">
        <f t="shared" si="18"/>
        <v>0</v>
      </c>
      <c r="BD95" s="56"/>
      <c r="BE95" s="56"/>
      <c r="BF95" s="57">
        <f t="shared" si="19"/>
        <v>0</v>
      </c>
      <c r="BG95" s="56"/>
      <c r="BH95" s="56"/>
      <c r="BI95" s="56"/>
      <c r="BJ95" s="56"/>
      <c r="BK95" s="57">
        <f t="shared" si="20"/>
        <v>0</v>
      </c>
      <c r="BL95" s="47"/>
      <c r="BM95" s="25"/>
      <c r="BN95" s="25"/>
      <c r="BO95" s="25"/>
      <c r="BP95" s="25"/>
      <c r="BQ95" s="25"/>
      <c r="BR95" s="25"/>
      <c r="BS95" s="25"/>
      <c r="BT95" s="25"/>
      <c r="BU95" s="26"/>
      <c r="BV95" s="21"/>
      <c r="BW95" s="27"/>
    </row>
    <row r="96" spans="3:81">
      <c r="C96" s="19"/>
      <c r="D96" s="58" t="s">
        <v>105</v>
      </c>
      <c r="E96" s="61" t="s">
        <v>30</v>
      </c>
      <c r="F96" s="55" t="s">
        <v>12</v>
      </c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7">
        <f t="shared" si="14"/>
        <v>3.5583029999999995</v>
      </c>
      <c r="AR96" s="56"/>
      <c r="AS96" s="56"/>
      <c r="AT96" s="57">
        <f t="shared" si="15"/>
        <v>2013.78647022</v>
      </c>
      <c r="AU96" s="56"/>
      <c r="AV96" s="56"/>
      <c r="AW96" s="57">
        <f t="shared" si="16"/>
        <v>3.5583029999999995</v>
      </c>
      <c r="AX96" s="56"/>
      <c r="AY96" s="56"/>
      <c r="AZ96" s="57">
        <f t="shared" si="17"/>
        <v>5753.7997740960009</v>
      </c>
      <c r="BA96" s="56"/>
      <c r="BB96" s="56"/>
      <c r="BC96" s="57">
        <f t="shared" si="18"/>
        <v>15.237170523</v>
      </c>
      <c r="BD96" s="56"/>
      <c r="BE96" s="56"/>
      <c r="BF96" s="57">
        <f t="shared" si="19"/>
        <v>55830.965505395994</v>
      </c>
      <c r="BG96" s="56"/>
      <c r="BH96" s="56"/>
      <c r="BI96" s="56"/>
      <c r="BJ96" s="56"/>
      <c r="BK96" s="57">
        <f>BK68*BK82 / 100</f>
        <v>13798.273861830428</v>
      </c>
      <c r="BL96" s="47"/>
      <c r="BM96" s="25"/>
      <c r="BN96" s="25"/>
      <c r="BO96" s="25"/>
      <c r="BP96" s="25"/>
      <c r="BQ96" s="25"/>
      <c r="BR96" s="25"/>
      <c r="BS96" s="25"/>
      <c r="BT96" s="25"/>
      <c r="BU96" s="26"/>
      <c r="BV96" s="21"/>
      <c r="BW96" s="27"/>
    </row>
    <row r="97" spans="3:76">
      <c r="C97" s="19"/>
      <c r="D97" s="58" t="s">
        <v>106</v>
      </c>
      <c r="E97" s="59" t="s">
        <v>32</v>
      </c>
      <c r="F97" s="55" t="s">
        <v>12</v>
      </c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7">
        <f t="shared" si="14"/>
        <v>0</v>
      </c>
      <c r="AR97" s="56"/>
      <c r="AS97" s="56"/>
      <c r="AT97" s="57">
        <f t="shared" si="15"/>
        <v>0</v>
      </c>
      <c r="AU97" s="56"/>
      <c r="AV97" s="56"/>
      <c r="AW97" s="57">
        <f t="shared" si="16"/>
        <v>0</v>
      </c>
      <c r="AX97" s="56"/>
      <c r="AY97" s="56"/>
      <c r="AZ97" s="57">
        <f t="shared" si="17"/>
        <v>0</v>
      </c>
      <c r="BA97" s="56"/>
      <c r="BB97" s="56"/>
      <c r="BC97" s="57">
        <f t="shared" si="18"/>
        <v>0</v>
      </c>
      <c r="BD97" s="56"/>
      <c r="BE97" s="56"/>
      <c r="BF97" s="57">
        <f t="shared" si="19"/>
        <v>0</v>
      </c>
      <c r="BG97" s="56"/>
      <c r="BH97" s="56"/>
      <c r="BI97" s="56"/>
      <c r="BJ97" s="56"/>
      <c r="BK97" s="57">
        <f t="shared" si="20"/>
        <v>0</v>
      </c>
      <c r="BL97" s="47"/>
      <c r="BM97" s="25"/>
      <c r="BN97" s="25"/>
      <c r="BO97" s="25"/>
      <c r="BP97" s="25"/>
      <c r="BQ97" s="25"/>
      <c r="BR97" s="25"/>
      <c r="BS97" s="25"/>
      <c r="BT97" s="25"/>
      <c r="BU97" s="26"/>
      <c r="BV97" s="21"/>
      <c r="BW97" s="27"/>
    </row>
    <row r="98" spans="3:76">
      <c r="C98" s="19"/>
      <c r="D98" s="58" t="s">
        <v>107</v>
      </c>
      <c r="E98" s="59" t="s">
        <v>34</v>
      </c>
      <c r="F98" s="55" t="s">
        <v>12</v>
      </c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7">
        <f t="shared" si="14"/>
        <v>0</v>
      </c>
      <c r="AR98" s="56"/>
      <c r="AS98" s="56"/>
      <c r="AT98" s="57">
        <f t="shared" si="15"/>
        <v>0</v>
      </c>
      <c r="AU98" s="56"/>
      <c r="AV98" s="56"/>
      <c r="AW98" s="57">
        <f t="shared" si="16"/>
        <v>0</v>
      </c>
      <c r="AX98" s="56"/>
      <c r="AY98" s="56"/>
      <c r="AZ98" s="57">
        <f t="shared" si="17"/>
        <v>0</v>
      </c>
      <c r="BA98" s="56"/>
      <c r="BB98" s="56"/>
      <c r="BC98" s="57">
        <f t="shared" si="18"/>
        <v>0</v>
      </c>
      <c r="BD98" s="56"/>
      <c r="BE98" s="56"/>
      <c r="BF98" s="57">
        <f t="shared" si="19"/>
        <v>0</v>
      </c>
      <c r="BG98" s="56"/>
      <c r="BH98" s="56"/>
      <c r="BI98" s="56"/>
      <c r="BJ98" s="56"/>
      <c r="BK98" s="57">
        <f t="shared" si="20"/>
        <v>0</v>
      </c>
      <c r="BL98" s="47"/>
      <c r="BM98" s="25"/>
      <c r="BN98" s="25"/>
      <c r="BO98" s="25"/>
      <c r="BP98" s="25"/>
      <c r="BQ98" s="25"/>
      <c r="BR98" s="25"/>
      <c r="BS98" s="25"/>
      <c r="BT98" s="25"/>
      <c r="BU98" s="26"/>
      <c r="BV98" s="21"/>
      <c r="BW98" s="27"/>
    </row>
    <row r="99" spans="3:76">
      <c r="C99" s="19"/>
      <c r="D99" s="58" t="s">
        <v>108</v>
      </c>
      <c r="E99" s="59" t="s">
        <v>36</v>
      </c>
      <c r="F99" s="55" t="s">
        <v>12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7">
        <f t="shared" si="14"/>
        <v>6.3556020000000002</v>
      </c>
      <c r="AR99" s="56"/>
      <c r="AS99" s="56"/>
      <c r="AT99" s="57">
        <f t="shared" si="15"/>
        <v>1.9111164000000003</v>
      </c>
      <c r="AU99" s="56"/>
      <c r="AV99" s="56"/>
      <c r="AW99" s="57">
        <f t="shared" si="16"/>
        <v>6.3556020000000002</v>
      </c>
      <c r="AX99" s="56"/>
      <c r="AY99" s="56"/>
      <c r="AZ99" s="57">
        <f t="shared" si="17"/>
        <v>0.11719110000000001</v>
      </c>
      <c r="BA99" s="56"/>
      <c r="BB99" s="56"/>
      <c r="BC99" s="57">
        <f t="shared" si="18"/>
        <v>1.7849106000000001</v>
      </c>
      <c r="BD99" s="56"/>
      <c r="BE99" s="56"/>
      <c r="BF99" s="57">
        <f t="shared" si="19"/>
        <v>0</v>
      </c>
      <c r="BG99" s="56"/>
      <c r="BH99" s="56"/>
      <c r="BI99" s="56"/>
      <c r="BJ99" s="56"/>
      <c r="BK99" s="57">
        <f t="shared" si="20"/>
        <v>0</v>
      </c>
      <c r="BL99" s="47"/>
      <c r="BM99" s="25"/>
      <c r="BN99" s="25"/>
      <c r="BO99" s="25"/>
      <c r="BP99" s="25"/>
      <c r="BQ99" s="25"/>
      <c r="BR99" s="25"/>
      <c r="BS99" s="25"/>
      <c r="BT99" s="25"/>
      <c r="BU99" s="26"/>
      <c r="BV99" s="21"/>
      <c r="BW99" s="27"/>
    </row>
    <row r="100" spans="3:76" ht="12" thickBot="1">
      <c r="C100" s="19"/>
      <c r="D100" s="58" t="s">
        <v>109</v>
      </c>
      <c r="E100" s="59" t="s">
        <v>38</v>
      </c>
      <c r="F100" s="55" t="s">
        <v>12</v>
      </c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7">
        <f t="shared" si="14"/>
        <v>0</v>
      </c>
      <c r="AR100" s="56"/>
      <c r="AS100" s="56"/>
      <c r="AT100" s="57">
        <f t="shared" si="15"/>
        <v>0</v>
      </c>
      <c r="AU100" s="56"/>
      <c r="AV100" s="56"/>
      <c r="AW100" s="57">
        <f t="shared" si="16"/>
        <v>0</v>
      </c>
      <c r="AX100" s="56"/>
      <c r="AY100" s="56"/>
      <c r="AZ100" s="57">
        <f t="shared" si="17"/>
        <v>0</v>
      </c>
      <c r="BA100" s="56"/>
      <c r="BB100" s="56"/>
      <c r="BC100" s="57">
        <f t="shared" si="18"/>
        <v>0</v>
      </c>
      <c r="BD100" s="56"/>
      <c r="BE100" s="56"/>
      <c r="BF100" s="57">
        <f t="shared" si="19"/>
        <v>0</v>
      </c>
      <c r="BG100" s="56"/>
      <c r="BH100" s="56"/>
      <c r="BI100" s="56"/>
      <c r="BJ100" s="56"/>
      <c r="BK100" s="57">
        <f t="shared" si="20"/>
        <v>0</v>
      </c>
      <c r="BL100" s="48"/>
      <c r="BM100" s="34"/>
      <c r="BN100" s="34"/>
      <c r="BO100" s="34"/>
      <c r="BP100" s="34"/>
      <c r="BQ100" s="34"/>
      <c r="BR100" s="34"/>
      <c r="BS100" s="34"/>
      <c r="BT100" s="34"/>
      <c r="BU100" s="35"/>
      <c r="BV100" s="36"/>
      <c r="BW100" s="37"/>
      <c r="BX100" s="36"/>
    </row>
    <row r="101" spans="3:76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1"/>
      <c r="BW101" s="30"/>
      <c r="BX101" s="31"/>
    </row>
    <row r="102" spans="3:76"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</row>
    <row r="106" spans="3:76" s="29" customFormat="1" ht="14.25">
      <c r="D106" s="42"/>
      <c r="E106" s="42"/>
      <c r="F106" s="42"/>
      <c r="G106" s="42"/>
      <c r="H106" s="42"/>
      <c r="I106" s="43"/>
      <c r="J106" s="42"/>
      <c r="K106" s="43"/>
      <c r="L106" s="43"/>
      <c r="M106" s="43"/>
      <c r="N106" s="43"/>
      <c r="O106" s="43"/>
      <c r="P106" s="43"/>
      <c r="Q106" s="43"/>
      <c r="R106" s="42"/>
      <c r="S106" s="43"/>
      <c r="T106" s="43"/>
    </row>
  </sheetData>
  <mergeCells count="15">
    <mergeCell ref="BP13:BT13"/>
    <mergeCell ref="BW14:BW15"/>
    <mergeCell ref="F9:G9"/>
    <mergeCell ref="D11:BT11"/>
    <mergeCell ref="D13:F13"/>
    <mergeCell ref="G13:L13"/>
    <mergeCell ref="M13:R13"/>
    <mergeCell ref="S13:X13"/>
    <mergeCell ref="Y13:AD13"/>
    <mergeCell ref="AE13:AJ13"/>
    <mergeCell ref="AK13:AP13"/>
    <mergeCell ref="AQ13:AV13"/>
    <mergeCell ref="AW13:BB13"/>
    <mergeCell ref="BC13:BH13"/>
    <mergeCell ref="BI13:BM13"/>
  </mergeCells>
  <dataValidations count="2">
    <dataValidation allowBlank="1" showInputMessage="1" showErrorMessage="1" errorTitle="Внимание" error="Допускается ввод только действительных чисел!" sqref="BW17:BW100"/>
    <dataValidation type="decimal" allowBlank="1" showInputMessage="1" showErrorMessage="1" errorTitle="Внимание" error="Допускается ввод только действительных чисел!" sqref="AT60:AT62 AT18:AT20 AT50:AT58 AT46:AT48 AT36:AT44 AT32:AT34 AT22:AT30 AT74:AT86 AT64:AT72 AQ60:AQ62 AQ18:AQ20 AQ50:AQ58 AQ46:AQ48 AQ36:AQ44 AQ32:AQ34 AQ22:AQ30 AQ74:AQ86 AQ64:AQ72 AZ60:AZ62 AZ18:AZ20 AZ50:AZ58 AZ46:AZ48 AZ36:AZ44 AZ32:AZ34 AZ22:AZ30 AZ74:AZ86 AZ64:AZ72 AW60:AW62 AW18:AW20 AW50:AW58 AW46:AW48 AW36:AW44 AW32:AW34 AW22:AW30 AW74:AW86 AW64:AW72 BF60:BF62 BF18:BF20 BF50:BF58 BF46:BF48 BF36:BF44 BF32:BF34 BF22:BF30 BF74:BF86 BF64:BF72 BC60:BC62 BC18:BC20 BC50:BC58 BC46:BC48 BC36:BC44 BC32:BC34 BC22:BC30 BC74:BC86 BC64:BC72 BK60:BK62 BK18:BK20 BK50:BK58 BK46:BK48 BK36:BK44 BK32:BK34 BK22:BK30 BK74:BK86 BK64:BK72">
      <formula1>-9.99999999999999E+23</formula1>
      <formula2>9.99999999999999E+23</formula2>
    </dataValidation>
  </dataValidations>
  <pageMargins left="1.1023622047244095" right="0.11811023622047245" top="0.94488188976377963" bottom="0.55118110236220474" header="0" footer="0"/>
  <pageSetup paperSize="9" scale="70" orientation="portrait" r:id="rId1"/>
  <ignoredErrors>
    <ignoredError sqref="BC68:BH68 BL68:BM68 BN68:BO68 BI68:BJ68 BP68:BX6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Пащенко Наталья Игоревна</dc:creator>
  <cp:lastModifiedBy>Пащенко Наталья Игоревна</cp:lastModifiedBy>
  <cp:lastPrinted>2022-04-06T06:06:01Z</cp:lastPrinted>
  <dcterms:created xsi:type="dcterms:W3CDTF">2019-04-15T13:49:48Z</dcterms:created>
  <dcterms:modified xsi:type="dcterms:W3CDTF">2023-04-05T06:05:10Z</dcterms:modified>
</cp:coreProperties>
</file>